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aleksandar.ivanovic\Desktop\BPK Final 16112018\"/>
    </mc:Choice>
  </mc:AlternateContent>
  <xr:revisionPtr revIDLastSave="0" documentId="13_ncr:1_{DF8E1878-837A-4888-BA50-BD78B9FD2DCC}" xr6:coauthVersionLast="38" xr6:coauthVersionMax="38" xr10:uidLastSave="{00000000-0000-0000-0000-000000000000}"/>
  <bookViews>
    <workbookView xWindow="0" yWindow="0" windowWidth="28800" windowHeight="12165" xr2:uid="{00000000-000D-0000-FFFF-FFFF00000000}"/>
  </bookViews>
  <sheets>
    <sheet name="AP 2018-2021 BPK" sheetId="1" r:id="rId1"/>
    <sheet name="Pom. Tab 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77" i="1" l="1"/>
  <c r="N173" i="1"/>
  <c r="P173" i="1" s="1"/>
  <c r="N57" i="1"/>
  <c r="N157" i="1"/>
  <c r="N154" i="1"/>
  <c r="N145" i="1"/>
  <c r="N138" i="1"/>
  <c r="N125" i="1"/>
  <c r="S8" i="2" l="1"/>
  <c r="S9" i="2"/>
  <c r="S10" i="2"/>
  <c r="S11" i="2"/>
  <c r="S12" i="2"/>
  <c r="S7" i="2"/>
  <c r="O9" i="2" l="1"/>
  <c r="O10" i="2"/>
  <c r="O11" i="2"/>
  <c r="O12" i="2"/>
  <c r="O8" i="2"/>
  <c r="M9" i="2"/>
  <c r="M10" i="2"/>
  <c r="M11" i="2"/>
  <c r="M12" i="2"/>
  <c r="M8" i="2"/>
  <c r="K11" i="2"/>
  <c r="K10" i="2"/>
  <c r="K9" i="2"/>
  <c r="K8" i="2"/>
  <c r="K12" i="2" l="1"/>
  <c r="N289" i="1"/>
  <c r="P289" i="1" s="1"/>
  <c r="N288" i="1"/>
  <c r="P288" i="1" s="1"/>
  <c r="N287" i="1"/>
  <c r="P287" i="1" s="1"/>
  <c r="N285" i="1"/>
  <c r="P285" i="1" s="1"/>
  <c r="N284" i="1"/>
  <c r="P284" i="1" s="1"/>
  <c r="N283" i="1"/>
  <c r="P283" i="1" s="1"/>
  <c r="N281" i="1"/>
  <c r="P281" i="1" s="1"/>
  <c r="N278" i="1"/>
  <c r="P278" i="1" s="1"/>
  <c r="N276" i="1"/>
  <c r="P276" i="1" s="1"/>
  <c r="N275" i="1"/>
  <c r="P275" i="1" s="1"/>
  <c r="N274" i="1"/>
  <c r="P274" i="1" s="1"/>
  <c r="N273" i="1"/>
  <c r="P273" i="1" s="1"/>
  <c r="N272" i="1"/>
  <c r="P272" i="1" s="1"/>
  <c r="N270" i="1"/>
  <c r="P270" i="1" s="1"/>
  <c r="N269" i="1"/>
  <c r="P269" i="1" s="1"/>
  <c r="N267" i="1"/>
  <c r="P267" i="1" s="1"/>
  <c r="N266" i="1"/>
  <c r="P266" i="1" s="1"/>
  <c r="N265" i="1"/>
  <c r="P265" i="1" s="1"/>
  <c r="N264" i="1"/>
  <c r="P264" i="1" s="1"/>
  <c r="N262" i="1"/>
  <c r="P262" i="1" s="1"/>
  <c r="N261" i="1"/>
  <c r="P261" i="1" s="1"/>
  <c r="N260" i="1"/>
  <c r="P260" i="1" s="1"/>
  <c r="N258" i="1"/>
  <c r="P258" i="1" s="1"/>
  <c r="N257" i="1"/>
  <c r="P257" i="1" s="1"/>
  <c r="N256" i="1"/>
  <c r="P256" i="1" s="1"/>
  <c r="N252" i="1"/>
  <c r="P252" i="1" s="1"/>
  <c r="N251" i="1"/>
  <c r="P251" i="1" s="1"/>
  <c r="N250" i="1"/>
  <c r="P250" i="1" s="1"/>
  <c r="N249" i="1"/>
  <c r="P249" i="1" s="1"/>
  <c r="N248" i="1"/>
  <c r="P248" i="1" s="1"/>
  <c r="N247" i="1"/>
  <c r="P247" i="1" s="1"/>
  <c r="N246" i="1"/>
  <c r="P246" i="1" s="1"/>
  <c r="N243" i="1"/>
  <c r="P243" i="1" s="1"/>
  <c r="N242" i="1"/>
  <c r="P242" i="1" s="1"/>
  <c r="N241" i="1"/>
  <c r="P241" i="1" s="1"/>
  <c r="N240" i="1"/>
  <c r="P240" i="1" s="1"/>
  <c r="N239" i="1"/>
  <c r="P239" i="1" s="1"/>
  <c r="N237" i="1"/>
  <c r="P237" i="1" s="1"/>
  <c r="N236" i="1"/>
  <c r="P236" i="1" s="1"/>
  <c r="N235" i="1"/>
  <c r="P235" i="1" s="1"/>
  <c r="N234" i="1"/>
  <c r="P234" i="1" s="1"/>
  <c r="N233" i="1"/>
  <c r="P233" i="1" s="1"/>
  <c r="N230" i="1"/>
  <c r="P230" i="1" s="1"/>
  <c r="N229" i="1"/>
  <c r="P229" i="1" s="1"/>
  <c r="N228" i="1"/>
  <c r="P228" i="1" s="1"/>
  <c r="N226" i="1"/>
  <c r="P226" i="1" s="1"/>
  <c r="N225" i="1"/>
  <c r="P225" i="1" s="1"/>
  <c r="N224" i="1"/>
  <c r="P224" i="1" s="1"/>
  <c r="N223" i="1"/>
  <c r="P223" i="1" s="1"/>
  <c r="N222" i="1"/>
  <c r="P222" i="1" s="1"/>
  <c r="N221" i="1"/>
  <c r="P221" i="1" s="1"/>
  <c r="N220" i="1"/>
  <c r="P220" i="1" s="1"/>
  <c r="N219" i="1"/>
  <c r="P219" i="1" s="1"/>
  <c r="N217" i="1"/>
  <c r="P217" i="1" s="1"/>
  <c r="N216" i="1"/>
  <c r="P216" i="1" s="1"/>
  <c r="N215" i="1"/>
  <c r="P215" i="1" s="1"/>
  <c r="N214" i="1"/>
  <c r="P214" i="1" s="1"/>
  <c r="N213" i="1"/>
  <c r="P213" i="1" s="1"/>
  <c r="N211" i="1"/>
  <c r="P211" i="1" s="1"/>
  <c r="N210" i="1"/>
  <c r="P210" i="1" s="1"/>
  <c r="N209" i="1"/>
  <c r="P209" i="1" s="1"/>
  <c r="N205" i="1"/>
  <c r="P205" i="1" s="1"/>
  <c r="N204" i="1"/>
  <c r="P204" i="1" s="1"/>
  <c r="N202" i="1"/>
  <c r="P202" i="1" s="1"/>
  <c r="N201" i="1"/>
  <c r="P201" i="1" s="1"/>
  <c r="N200" i="1"/>
  <c r="P200" i="1" s="1"/>
  <c r="N198" i="1"/>
  <c r="P198" i="1" s="1"/>
  <c r="N196" i="1"/>
  <c r="P196" i="1" s="1"/>
  <c r="N195" i="1"/>
  <c r="P195" i="1" s="1"/>
  <c r="N194" i="1"/>
  <c r="P194" i="1" s="1"/>
  <c r="N192" i="1"/>
  <c r="P192" i="1" s="1"/>
  <c r="N189" i="1"/>
  <c r="P189" i="1" s="1"/>
  <c r="N188" i="1"/>
  <c r="P188" i="1" s="1"/>
  <c r="N187" i="1"/>
  <c r="P187" i="1" s="1"/>
  <c r="N186" i="1"/>
  <c r="P186" i="1" s="1"/>
  <c r="N185" i="1"/>
  <c r="P185" i="1" s="1"/>
  <c r="N184" i="1"/>
  <c r="P184" i="1" s="1"/>
  <c r="N182" i="1"/>
  <c r="P182" i="1" s="1"/>
  <c r="N181" i="1"/>
  <c r="P181" i="1" s="1"/>
  <c r="N180" i="1"/>
  <c r="P180" i="1" s="1"/>
  <c r="N179" i="1"/>
  <c r="P179" i="1" s="1"/>
  <c r="N175" i="1"/>
  <c r="P175" i="1" s="1"/>
  <c r="N174" i="1"/>
  <c r="P174" i="1" s="1"/>
  <c r="N172" i="1"/>
  <c r="P172" i="1" s="1"/>
  <c r="N170" i="1"/>
  <c r="P170" i="1" s="1"/>
  <c r="N167" i="1"/>
  <c r="P167" i="1" s="1"/>
  <c r="N166" i="1"/>
  <c r="P166" i="1" s="1"/>
  <c r="N164" i="1"/>
  <c r="P164" i="1" s="1"/>
  <c r="N163" i="1"/>
  <c r="P163" i="1" s="1"/>
  <c r="N161" i="1"/>
  <c r="P161" i="1" s="1"/>
  <c r="N160" i="1"/>
  <c r="P160" i="1" s="1"/>
  <c r="N159" i="1"/>
  <c r="P159" i="1" s="1"/>
  <c r="N158" i="1"/>
  <c r="P158" i="1" s="1"/>
  <c r="P157" i="1"/>
  <c r="N156" i="1"/>
  <c r="P156" i="1" s="1"/>
  <c r="N155" i="1"/>
  <c r="P155" i="1" s="1"/>
  <c r="P154" i="1"/>
  <c r="N153" i="1"/>
  <c r="P153" i="1" s="1"/>
  <c r="N152" i="1"/>
  <c r="P152" i="1" s="1"/>
  <c r="N151" i="1"/>
  <c r="P151" i="1" s="1"/>
  <c r="N150" i="1"/>
  <c r="P150" i="1" s="1"/>
  <c r="N149" i="1"/>
  <c r="P149" i="1" s="1"/>
  <c r="N148" i="1"/>
  <c r="P148" i="1" s="1"/>
  <c r="N147" i="1"/>
  <c r="P147" i="1" s="1"/>
  <c r="N146" i="1"/>
  <c r="P146" i="1" s="1"/>
  <c r="P145" i="1"/>
  <c r="N144" i="1"/>
  <c r="P144" i="1" s="1"/>
  <c r="N143" i="1"/>
  <c r="P143" i="1" s="1"/>
  <c r="N142" i="1"/>
  <c r="P142" i="1" s="1"/>
  <c r="N141" i="1"/>
  <c r="P141" i="1" s="1"/>
  <c r="N140" i="1"/>
  <c r="P140" i="1" s="1"/>
  <c r="N139" i="1"/>
  <c r="P139" i="1" s="1"/>
  <c r="P138" i="1"/>
  <c r="N136" i="1"/>
  <c r="P136" i="1" s="1"/>
  <c r="N135" i="1"/>
  <c r="P135" i="1" s="1"/>
  <c r="N134" i="1"/>
  <c r="P134" i="1" s="1"/>
  <c r="N133" i="1"/>
  <c r="P133" i="1" s="1"/>
  <c r="N132" i="1"/>
  <c r="P132" i="1" s="1"/>
  <c r="N130" i="1"/>
  <c r="P130" i="1" s="1"/>
  <c r="N129" i="1"/>
  <c r="P129" i="1" s="1"/>
  <c r="N128" i="1"/>
  <c r="P128" i="1" s="1"/>
  <c r="N127" i="1"/>
  <c r="P127" i="1" s="1"/>
  <c r="P125" i="1"/>
  <c r="N122" i="1"/>
  <c r="P122" i="1" s="1"/>
  <c r="P121" i="1"/>
  <c r="N119" i="1"/>
  <c r="P119" i="1" s="1"/>
  <c r="N118" i="1"/>
  <c r="P118" i="1" s="1"/>
  <c r="N116" i="1"/>
  <c r="P116" i="1" s="1"/>
  <c r="N115" i="1"/>
  <c r="P115" i="1" s="1"/>
  <c r="N114" i="1"/>
  <c r="P114" i="1" s="1"/>
  <c r="N113" i="1"/>
  <c r="P113" i="1" s="1"/>
  <c r="N111" i="1"/>
  <c r="P111" i="1" s="1"/>
  <c r="N110" i="1"/>
  <c r="P110" i="1" s="1"/>
  <c r="N109" i="1"/>
  <c r="P109" i="1" s="1"/>
  <c r="N105" i="1"/>
  <c r="P105" i="1" s="1"/>
  <c r="N104" i="1"/>
  <c r="P104" i="1" s="1"/>
  <c r="N103" i="1"/>
  <c r="P103" i="1" s="1"/>
  <c r="N102" i="1"/>
  <c r="P102" i="1" s="1"/>
  <c r="N101" i="1"/>
  <c r="P101" i="1" s="1"/>
  <c r="N100" i="1"/>
  <c r="P100" i="1" s="1"/>
  <c r="N99" i="1"/>
  <c r="P99" i="1" s="1"/>
  <c r="N98" i="1"/>
  <c r="P98" i="1" s="1"/>
  <c r="N97" i="1"/>
  <c r="P97" i="1" s="1"/>
  <c r="N96" i="1"/>
  <c r="P96" i="1" s="1"/>
  <c r="N93" i="1"/>
  <c r="P93" i="1" s="1"/>
  <c r="N92" i="1"/>
  <c r="P92" i="1" s="1"/>
  <c r="N91" i="1"/>
  <c r="P91" i="1" s="1"/>
  <c r="N90" i="1"/>
  <c r="P90" i="1" s="1"/>
  <c r="N89" i="1"/>
  <c r="P89" i="1" s="1"/>
  <c r="N88" i="1"/>
  <c r="P88" i="1" s="1"/>
  <c r="N86" i="1"/>
  <c r="P86" i="1" s="1"/>
  <c r="N85" i="1"/>
  <c r="P85" i="1" s="1"/>
  <c r="N84" i="1"/>
  <c r="P84" i="1" s="1"/>
  <c r="N83" i="1"/>
  <c r="P83" i="1" s="1"/>
  <c r="N82" i="1"/>
  <c r="P82" i="1" s="1"/>
  <c r="N81" i="1"/>
  <c r="P81" i="1" s="1"/>
  <c r="N79" i="1"/>
  <c r="P79" i="1" s="1"/>
  <c r="N78" i="1"/>
  <c r="P78" i="1" s="1"/>
  <c r="N77" i="1"/>
  <c r="P77" i="1" s="1"/>
  <c r="N76" i="1"/>
  <c r="P76" i="1" s="1"/>
  <c r="N75" i="1"/>
  <c r="P75" i="1" s="1"/>
  <c r="N74" i="1"/>
  <c r="P74" i="1" s="1"/>
  <c r="N73" i="1"/>
  <c r="P73" i="1" s="1"/>
  <c r="N70" i="1"/>
  <c r="P70" i="1" s="1"/>
  <c r="N69" i="1"/>
  <c r="P69" i="1" s="1"/>
  <c r="N68" i="1"/>
  <c r="P68" i="1" s="1"/>
  <c r="N67" i="1"/>
  <c r="P67" i="1" s="1"/>
  <c r="N66" i="1"/>
  <c r="P66" i="1" s="1"/>
  <c r="N64" i="1"/>
  <c r="P64" i="1" s="1"/>
  <c r="N63" i="1"/>
  <c r="P63" i="1" s="1"/>
  <c r="N62" i="1"/>
  <c r="P62" i="1" s="1"/>
  <c r="N61" i="1"/>
  <c r="P61" i="1" s="1"/>
  <c r="N60" i="1"/>
  <c r="P60" i="1" s="1"/>
  <c r="N58" i="1"/>
  <c r="P58" i="1" s="1"/>
  <c r="N55" i="1"/>
  <c r="P55" i="1" s="1"/>
  <c r="N54" i="1"/>
  <c r="P54" i="1" s="1"/>
  <c r="N53" i="1"/>
  <c r="P53" i="1" s="1"/>
  <c r="N52" i="1"/>
  <c r="P52" i="1" s="1"/>
  <c r="N51" i="1"/>
  <c r="P51" i="1" s="1"/>
  <c r="N50" i="1"/>
  <c r="P50" i="1" s="1"/>
  <c r="N47" i="1"/>
  <c r="P47" i="1" s="1"/>
  <c r="N46" i="1"/>
  <c r="P46" i="1" s="1"/>
  <c r="N45" i="1"/>
  <c r="P45" i="1" s="1"/>
  <c r="N44" i="1"/>
  <c r="P44" i="1" s="1"/>
  <c r="N42" i="1"/>
  <c r="P42" i="1" s="1"/>
  <c r="N41" i="1"/>
  <c r="P41" i="1" s="1"/>
  <c r="N40" i="1"/>
  <c r="P40" i="1" s="1"/>
  <c r="N38" i="1"/>
  <c r="P38" i="1" s="1"/>
  <c r="N37" i="1"/>
  <c r="P37" i="1" s="1"/>
  <c r="N36" i="1"/>
  <c r="P36" i="1" s="1"/>
  <c r="N35" i="1"/>
  <c r="P35" i="1" s="1"/>
  <c r="N34" i="1"/>
  <c r="P34" i="1" s="1"/>
  <c r="N32" i="1"/>
  <c r="P32" i="1" s="1"/>
  <c r="N31" i="1"/>
  <c r="P31" i="1" s="1"/>
  <c r="N30" i="1"/>
  <c r="P30" i="1" s="1"/>
  <c r="N29" i="1"/>
  <c r="P29" i="1" s="1"/>
  <c r="N28" i="1"/>
  <c r="P28" i="1" s="1"/>
  <c r="N27" i="1"/>
  <c r="P27" i="1" s="1"/>
  <c r="N25" i="1"/>
  <c r="P25" i="1" s="1"/>
  <c r="N24" i="1"/>
  <c r="P24" i="1" s="1"/>
  <c r="N23" i="1"/>
  <c r="P23" i="1" s="1"/>
  <c r="N22" i="1"/>
  <c r="P22" i="1" s="1"/>
  <c r="N19" i="1"/>
  <c r="P19" i="1" s="1"/>
  <c r="N18" i="1"/>
  <c r="P18" i="1" s="1"/>
  <c r="N17" i="1"/>
  <c r="P17" i="1" s="1"/>
  <c r="N16" i="1"/>
  <c r="P16" i="1" s="1"/>
  <c r="N14" i="1"/>
  <c r="P14" i="1" s="1"/>
  <c r="N13" i="1"/>
  <c r="P13" i="1" s="1"/>
  <c r="N12" i="1"/>
  <c r="P12" i="1" s="1"/>
  <c r="N10" i="1"/>
  <c r="P10" i="1" s="1"/>
  <c r="N9" i="1"/>
  <c r="P9" i="1" s="1"/>
  <c r="N8" i="1"/>
  <c r="P8" i="1" s="1"/>
  <c r="N7" i="1"/>
  <c r="P7" i="1" s="1"/>
  <c r="N6" i="1"/>
  <c r="P6" i="1" s="1"/>
  <c r="N5" i="1"/>
  <c r="P5" i="1" s="1"/>
  <c r="M263" i="1" l="1"/>
  <c r="M255" i="1"/>
  <c r="K271" i="1"/>
  <c r="L271" i="1"/>
  <c r="M271" i="1"/>
  <c r="O271" i="1"/>
  <c r="K268" i="1"/>
  <c r="L268" i="1"/>
  <c r="M268" i="1"/>
  <c r="M282" i="1"/>
  <c r="M286" i="1"/>
  <c r="M277" i="1"/>
  <c r="K245" i="1"/>
  <c r="K244" i="1" s="1"/>
  <c r="L245" i="1"/>
  <c r="L244" i="1" s="1"/>
  <c r="M245" i="1"/>
  <c r="M244" i="1" s="1"/>
  <c r="O245" i="1"/>
  <c r="O244" i="1" s="1"/>
  <c r="J245" i="1"/>
  <c r="K238" i="1"/>
  <c r="L238" i="1"/>
  <c r="M238" i="1"/>
  <c r="O238" i="1"/>
  <c r="J238" i="1"/>
  <c r="N238" i="1" s="1"/>
  <c r="P238" i="1" s="1"/>
  <c r="O227" i="1"/>
  <c r="K227" i="1"/>
  <c r="L227" i="1"/>
  <c r="M227" i="1"/>
  <c r="J227" i="1"/>
  <c r="M218" i="1"/>
  <c r="M212" i="1"/>
  <c r="M208" i="1"/>
  <c r="M203" i="1"/>
  <c r="M199" i="1"/>
  <c r="M197" i="1"/>
  <c r="M193" i="1"/>
  <c r="M191" i="1"/>
  <c r="M183" i="1"/>
  <c r="M178" i="1"/>
  <c r="M176" i="1"/>
  <c r="M171" i="1"/>
  <c r="M169" i="1"/>
  <c r="M162" i="1"/>
  <c r="M137" i="1"/>
  <c r="M131" i="1"/>
  <c r="M126" i="1"/>
  <c r="M123" i="1"/>
  <c r="M117" i="1"/>
  <c r="M112" i="1"/>
  <c r="M108" i="1"/>
  <c r="M95" i="1"/>
  <c r="M94" i="1" s="1"/>
  <c r="M87" i="1"/>
  <c r="M80" i="1"/>
  <c r="M72" i="1"/>
  <c r="M65" i="1"/>
  <c r="M59" i="1"/>
  <c r="M56" i="1"/>
  <c r="M49" i="1"/>
  <c r="M43" i="1"/>
  <c r="M39" i="1"/>
  <c r="M33" i="1"/>
  <c r="M26" i="1"/>
  <c r="M11" i="1"/>
  <c r="M15" i="1"/>
  <c r="M21" i="1"/>
  <c r="M4" i="1"/>
  <c r="N227" i="1" l="1"/>
  <c r="P227" i="1" s="1"/>
  <c r="J244" i="1"/>
  <c r="N244" i="1" s="1"/>
  <c r="P244" i="1" s="1"/>
  <c r="N245" i="1"/>
  <c r="P245" i="1" s="1"/>
  <c r="M279" i="1"/>
  <c r="M48" i="1"/>
  <c r="M168" i="1"/>
  <c r="M190" i="1"/>
  <c r="M207" i="1"/>
  <c r="M206" i="1" s="1"/>
  <c r="M295" i="1" s="1"/>
  <c r="M254" i="1"/>
  <c r="M253" i="1" s="1"/>
  <c r="M107" i="1"/>
  <c r="M71" i="1"/>
  <c r="M20" i="1"/>
  <c r="M3" i="1"/>
  <c r="O286" i="1"/>
  <c r="L286" i="1"/>
  <c r="K286" i="1"/>
  <c r="J286" i="1"/>
  <c r="O282" i="1"/>
  <c r="L282" i="1"/>
  <c r="K282" i="1"/>
  <c r="J282" i="1"/>
  <c r="L280" i="1"/>
  <c r="K280" i="1"/>
  <c r="J280" i="1"/>
  <c r="O277" i="1"/>
  <c r="L277" i="1"/>
  <c r="K277" i="1"/>
  <c r="J277" i="1"/>
  <c r="N277" i="1" s="1"/>
  <c r="P277" i="1" s="1"/>
  <c r="J271" i="1"/>
  <c r="N271" i="1" s="1"/>
  <c r="P271" i="1" s="1"/>
  <c r="O268" i="1"/>
  <c r="J268" i="1"/>
  <c r="N268" i="1" s="1"/>
  <c r="P268" i="1" s="1"/>
  <c r="O263" i="1"/>
  <c r="L263" i="1"/>
  <c r="K263" i="1"/>
  <c r="J263" i="1"/>
  <c r="O259" i="1"/>
  <c r="L259" i="1"/>
  <c r="K259" i="1"/>
  <c r="J259" i="1"/>
  <c r="O255" i="1"/>
  <c r="L255" i="1"/>
  <c r="K255" i="1"/>
  <c r="J255" i="1"/>
  <c r="O232" i="1"/>
  <c r="O231" i="1" s="1"/>
  <c r="L232" i="1"/>
  <c r="L231" i="1" s="1"/>
  <c r="K232" i="1"/>
  <c r="K231" i="1" s="1"/>
  <c r="J232" i="1"/>
  <c r="O218" i="1"/>
  <c r="L218" i="1"/>
  <c r="K218" i="1"/>
  <c r="J218" i="1"/>
  <c r="O212" i="1"/>
  <c r="L212" i="1"/>
  <c r="K212" i="1"/>
  <c r="J212" i="1"/>
  <c r="O208" i="1"/>
  <c r="L208" i="1"/>
  <c r="K208" i="1"/>
  <c r="J208" i="1"/>
  <c r="O203" i="1"/>
  <c r="L203" i="1"/>
  <c r="K203" i="1"/>
  <c r="J203" i="1"/>
  <c r="O199" i="1"/>
  <c r="L199" i="1"/>
  <c r="K199" i="1"/>
  <c r="J199" i="1"/>
  <c r="O197" i="1"/>
  <c r="L197" i="1"/>
  <c r="K197" i="1"/>
  <c r="J197" i="1"/>
  <c r="O193" i="1"/>
  <c r="L193" i="1"/>
  <c r="K193" i="1"/>
  <c r="J193" i="1"/>
  <c r="O191" i="1"/>
  <c r="L191" i="1"/>
  <c r="K191" i="1"/>
  <c r="J191" i="1"/>
  <c r="O183" i="1"/>
  <c r="L183" i="1"/>
  <c r="K183" i="1"/>
  <c r="J183" i="1"/>
  <c r="O178" i="1"/>
  <c r="L178" i="1"/>
  <c r="K178" i="1"/>
  <c r="J178" i="1"/>
  <c r="N178" i="1" s="1"/>
  <c r="P178" i="1" s="1"/>
  <c r="L176" i="1"/>
  <c r="K176" i="1"/>
  <c r="J176" i="1"/>
  <c r="O171" i="1"/>
  <c r="L171" i="1"/>
  <c r="K171" i="1"/>
  <c r="J171" i="1"/>
  <c r="O169" i="1"/>
  <c r="L169" i="1"/>
  <c r="K169" i="1"/>
  <c r="J169" i="1"/>
  <c r="O165" i="1"/>
  <c r="L165" i="1"/>
  <c r="K165" i="1"/>
  <c r="J165" i="1"/>
  <c r="O162" i="1"/>
  <c r="L162" i="1"/>
  <c r="K162" i="1"/>
  <c r="J162" i="1"/>
  <c r="O137" i="1"/>
  <c r="L137" i="1"/>
  <c r="K137" i="1"/>
  <c r="J137" i="1"/>
  <c r="O131" i="1"/>
  <c r="L131" i="1"/>
  <c r="K131" i="1"/>
  <c r="J131" i="1"/>
  <c r="O126" i="1"/>
  <c r="L126" i="1"/>
  <c r="K126" i="1"/>
  <c r="J126" i="1"/>
  <c r="O123" i="1"/>
  <c r="L123" i="1"/>
  <c r="N123" i="1" s="1"/>
  <c r="K123" i="1"/>
  <c r="J123" i="1"/>
  <c r="O117" i="1"/>
  <c r="L117" i="1"/>
  <c r="K117" i="1"/>
  <c r="J117" i="1"/>
  <c r="O112" i="1"/>
  <c r="L112" i="1"/>
  <c r="K112" i="1"/>
  <c r="J112" i="1"/>
  <c r="O108" i="1"/>
  <c r="L108" i="1"/>
  <c r="K108" i="1"/>
  <c r="J108" i="1"/>
  <c r="O95" i="1"/>
  <c r="O94" i="1" s="1"/>
  <c r="L95" i="1"/>
  <c r="L94" i="1" s="1"/>
  <c r="K95" i="1"/>
  <c r="K94" i="1" s="1"/>
  <c r="J95" i="1"/>
  <c r="O87" i="1"/>
  <c r="L87" i="1"/>
  <c r="K87" i="1"/>
  <c r="J87" i="1"/>
  <c r="O80" i="1"/>
  <c r="L80" i="1"/>
  <c r="K80" i="1"/>
  <c r="J80" i="1"/>
  <c r="O72" i="1"/>
  <c r="L72" i="1"/>
  <c r="K72" i="1"/>
  <c r="J72" i="1"/>
  <c r="O65" i="1"/>
  <c r="L65" i="1"/>
  <c r="K65" i="1"/>
  <c r="J65" i="1"/>
  <c r="O59" i="1"/>
  <c r="L59" i="1"/>
  <c r="K59" i="1"/>
  <c r="J59" i="1"/>
  <c r="N59" i="1" s="1"/>
  <c r="P59" i="1" s="1"/>
  <c r="O56" i="1"/>
  <c r="L56" i="1"/>
  <c r="K56" i="1"/>
  <c r="J56" i="1"/>
  <c r="N56" i="1" s="1"/>
  <c r="O49" i="1"/>
  <c r="L49" i="1"/>
  <c r="K49" i="1"/>
  <c r="J49" i="1"/>
  <c r="N49" i="1" s="1"/>
  <c r="P49" i="1" s="1"/>
  <c r="O43" i="1"/>
  <c r="L43" i="1"/>
  <c r="K43" i="1"/>
  <c r="J43" i="1"/>
  <c r="N43" i="1" s="1"/>
  <c r="P43" i="1" s="1"/>
  <c r="L39" i="1"/>
  <c r="K39" i="1"/>
  <c r="J39" i="1"/>
  <c r="O33" i="1"/>
  <c r="L33" i="1"/>
  <c r="K33" i="1"/>
  <c r="J33" i="1"/>
  <c r="O26" i="1"/>
  <c r="L26" i="1"/>
  <c r="K26" i="1"/>
  <c r="J26" i="1"/>
  <c r="O21" i="1"/>
  <c r="L21" i="1"/>
  <c r="K21" i="1"/>
  <c r="J21" i="1"/>
  <c r="O15" i="1"/>
  <c r="L15" i="1"/>
  <c r="K15" i="1"/>
  <c r="J15" i="1"/>
  <c r="N15" i="1" s="1"/>
  <c r="O11" i="1"/>
  <c r="L11" i="1"/>
  <c r="K11" i="1"/>
  <c r="J11" i="1"/>
  <c r="N11" i="1" s="1"/>
  <c r="O4" i="1"/>
  <c r="L4" i="1"/>
  <c r="K4" i="1"/>
  <c r="J4" i="1"/>
  <c r="N4" i="1" s="1"/>
  <c r="P11" i="1" l="1"/>
  <c r="J279" i="1"/>
  <c r="N279" i="1" s="1"/>
  <c r="P279" i="1" s="1"/>
  <c r="N280" i="1"/>
  <c r="P280" i="1" s="1"/>
  <c r="N183" i="1"/>
  <c r="P183" i="1" s="1"/>
  <c r="N191" i="1"/>
  <c r="P191" i="1" s="1"/>
  <c r="N193" i="1"/>
  <c r="P193" i="1" s="1"/>
  <c r="N197" i="1"/>
  <c r="P197" i="1" s="1"/>
  <c r="N199" i="1"/>
  <c r="P199" i="1" s="1"/>
  <c r="N203" i="1"/>
  <c r="P203" i="1" s="1"/>
  <c r="N208" i="1"/>
  <c r="P208" i="1" s="1"/>
  <c r="N212" i="1"/>
  <c r="P212" i="1" s="1"/>
  <c r="N218" i="1"/>
  <c r="P218" i="1" s="1"/>
  <c r="N255" i="1"/>
  <c r="P255" i="1" s="1"/>
  <c r="N259" i="1"/>
  <c r="P259" i="1" s="1"/>
  <c r="N263" i="1"/>
  <c r="P263" i="1" s="1"/>
  <c r="K279" i="1"/>
  <c r="N65" i="1"/>
  <c r="P65" i="1" s="1"/>
  <c r="N72" i="1"/>
  <c r="P72" i="1" s="1"/>
  <c r="N80" i="1"/>
  <c r="P80" i="1" s="1"/>
  <c r="N87" i="1"/>
  <c r="P87" i="1" s="1"/>
  <c r="J94" i="1"/>
  <c r="N94" i="1" s="1"/>
  <c r="P94" i="1" s="1"/>
  <c r="N95" i="1"/>
  <c r="P95" i="1" s="1"/>
  <c r="N108" i="1"/>
  <c r="P108" i="1" s="1"/>
  <c r="N112" i="1"/>
  <c r="P112" i="1" s="1"/>
  <c r="N126" i="1"/>
  <c r="P126" i="1" s="1"/>
  <c r="N131" i="1"/>
  <c r="P131" i="1" s="1"/>
  <c r="N162" i="1"/>
  <c r="P162" i="1" s="1"/>
  <c r="N165" i="1"/>
  <c r="P165" i="1" s="1"/>
  <c r="N169" i="1"/>
  <c r="P169" i="1" s="1"/>
  <c r="N171" i="1"/>
  <c r="N176" i="1"/>
  <c r="P176" i="1" s="1"/>
  <c r="P4" i="1"/>
  <c r="P15" i="1"/>
  <c r="N21" i="1"/>
  <c r="P21" i="1" s="1"/>
  <c r="N26" i="1"/>
  <c r="P26" i="1" s="1"/>
  <c r="N33" i="1"/>
  <c r="P33" i="1" s="1"/>
  <c r="N39" i="1"/>
  <c r="P39" i="1" s="1"/>
  <c r="N282" i="1"/>
  <c r="P282" i="1" s="1"/>
  <c r="N286" i="1"/>
  <c r="P286" i="1" s="1"/>
  <c r="P171" i="1"/>
  <c r="P56" i="1"/>
  <c r="N137" i="1"/>
  <c r="P137" i="1" s="1"/>
  <c r="P123" i="1"/>
  <c r="N117" i="1"/>
  <c r="P117" i="1" s="1"/>
  <c r="J231" i="1"/>
  <c r="N231" i="1" s="1"/>
  <c r="P231" i="1" s="1"/>
  <c r="N232" i="1"/>
  <c r="P232" i="1" s="1"/>
  <c r="M296" i="1"/>
  <c r="L279" i="1"/>
  <c r="J254" i="1"/>
  <c r="M106" i="1"/>
  <c r="M294" i="1" s="1"/>
  <c r="J168" i="1"/>
  <c r="O168" i="1"/>
  <c r="K168" i="1"/>
  <c r="M2" i="1"/>
  <c r="M293" i="1" s="1"/>
  <c r="L168" i="1"/>
  <c r="L254" i="1"/>
  <c r="K254" i="1"/>
  <c r="O254" i="1"/>
  <c r="O207" i="1"/>
  <c r="O206" i="1" s="1"/>
  <c r="O295" i="1" s="1"/>
  <c r="J207" i="1"/>
  <c r="L207" i="1"/>
  <c r="L206" i="1" s="1"/>
  <c r="L295" i="1" s="1"/>
  <c r="K207" i="1"/>
  <c r="K206" i="1" s="1"/>
  <c r="K295" i="1" s="1"/>
  <c r="J190" i="1"/>
  <c r="L190" i="1"/>
  <c r="K190" i="1"/>
  <c r="O190" i="1"/>
  <c r="J107" i="1"/>
  <c r="O107" i="1"/>
  <c r="L107" i="1"/>
  <c r="K107" i="1"/>
  <c r="L71" i="1"/>
  <c r="O71" i="1"/>
  <c r="K71" i="1"/>
  <c r="J71" i="1"/>
  <c r="O48" i="1"/>
  <c r="J48" i="1"/>
  <c r="L48" i="1"/>
  <c r="K48" i="1"/>
  <c r="K20" i="1"/>
  <c r="O20" i="1"/>
  <c r="J20" i="1"/>
  <c r="N20" i="1" s="1"/>
  <c r="P20" i="1" s="1"/>
  <c r="L20" i="1"/>
  <c r="J3" i="1"/>
  <c r="N3" i="1" s="1"/>
  <c r="P3" i="1" s="1"/>
  <c r="O3" i="1"/>
  <c r="L3" i="1"/>
  <c r="K3" i="1"/>
  <c r="N71" i="1" l="1"/>
  <c r="P71" i="1" s="1"/>
  <c r="N254" i="1"/>
  <c r="P254" i="1" s="1"/>
  <c r="N48" i="1"/>
  <c r="P48" i="1" s="1"/>
  <c r="J206" i="1"/>
  <c r="N207" i="1"/>
  <c r="P207" i="1" s="1"/>
  <c r="N190" i="1"/>
  <c r="P190" i="1" s="1"/>
  <c r="N168" i="1"/>
  <c r="P168" i="1" s="1"/>
  <c r="N107" i="1"/>
  <c r="P107" i="1" s="1"/>
  <c r="J295" i="1"/>
  <c r="N295" i="1" s="1"/>
  <c r="N206" i="1"/>
  <c r="P206" i="1" s="1"/>
  <c r="M297" i="1"/>
  <c r="J253" i="1"/>
  <c r="K253" i="1"/>
  <c r="K296" i="1" s="1"/>
  <c r="O253" i="1"/>
  <c r="L253" i="1"/>
  <c r="L296" i="1" s="1"/>
  <c r="L106" i="1"/>
  <c r="L294" i="1" s="1"/>
  <c r="O106" i="1"/>
  <c r="O294" i="1" s="1"/>
  <c r="J106" i="1"/>
  <c r="K106" i="1"/>
  <c r="K294" i="1" s="1"/>
  <c r="K2" i="1"/>
  <c r="K293" i="1" s="1"/>
  <c r="O2" i="1"/>
  <c r="O293" i="1" s="1"/>
  <c r="L2" i="1"/>
  <c r="L293" i="1" s="1"/>
  <c r="J2" i="1"/>
  <c r="J296" i="1" l="1"/>
  <c r="N296" i="1" s="1"/>
  <c r="N253" i="1"/>
  <c r="J293" i="1"/>
  <c r="N293" i="1" s="1"/>
  <c r="N2" i="1"/>
  <c r="P2" i="1" s="1"/>
  <c r="P293" i="1" s="1"/>
  <c r="N106" i="1"/>
  <c r="P106" i="1" s="1"/>
  <c r="P294" i="1" s="1"/>
  <c r="O296" i="1"/>
  <c r="P253" i="1"/>
  <c r="P296" i="1" s="1"/>
  <c r="J294" i="1"/>
  <c r="N294" i="1" s="1"/>
  <c r="L297" i="1"/>
  <c r="O297" i="1"/>
  <c r="K297" i="1"/>
  <c r="P295" i="1"/>
  <c r="J297" i="1" l="1"/>
  <c r="N297" i="1"/>
  <c r="P297" i="1"/>
</calcChain>
</file>

<file path=xl/sharedStrings.xml><?xml version="1.0" encoding="utf-8"?>
<sst xmlns="http://schemas.openxmlformats.org/spreadsheetml/2006/main" count="1161" uniqueCount="907">
  <si>
    <t>Prioriteti</t>
  </si>
  <si>
    <t>Projekat/Aktivnost</t>
  </si>
  <si>
    <t xml:space="preserve">Nosilac </t>
  </si>
  <si>
    <t>Lokacija</t>
  </si>
  <si>
    <t>Sektor</t>
  </si>
  <si>
    <t>Predviđeni rok za realizaciju</t>
  </si>
  <si>
    <t xml:space="preserve">2017 vlastita budzetska sredstva </t>
  </si>
  <si>
    <t>2017 vanjska sredstva</t>
  </si>
  <si>
    <t>2017 ukupno</t>
  </si>
  <si>
    <t>VANJSKI IZVORI (IME)</t>
  </si>
  <si>
    <t>KOMENTAR</t>
  </si>
  <si>
    <t>SC 1</t>
  </si>
  <si>
    <t>PC 1.1.</t>
  </si>
  <si>
    <t>M 1.1.1.</t>
  </si>
  <si>
    <t>1.1.1.1.</t>
  </si>
  <si>
    <t>Podrška privrednim društvima za povećanje proizvodnje uključujući uvođenje novih proizvoda i tehnologija u strateškim industrijama</t>
  </si>
  <si>
    <t>Ministarstvo za privredu BPK Goražde</t>
  </si>
  <si>
    <t>Novembar 2017. godine</t>
  </si>
  <si>
    <t>1.1.1.2.</t>
  </si>
  <si>
    <t>Uspostavljanje revolving fonda za podsticanje rada privrednih subjekata</t>
  </si>
  <si>
    <t>Realizirano 2016. godine</t>
  </si>
  <si>
    <t>1.1.1.3.</t>
  </si>
  <si>
    <t>Podrška privrednim društvima za uvođenje/obnavljanje međunarodnih standarda za izvoznu konkurentnost</t>
  </si>
  <si>
    <t>1.1.1.4.</t>
  </si>
  <si>
    <t>Podrška programima zapošljavanja u prerađivačkoj industriji</t>
  </si>
  <si>
    <t>1.1.1.5.</t>
  </si>
  <si>
    <t>Implementacija partnerstva za pisanje projekata za jačanje kapaciteta privrede (implementacija Sporazuma)</t>
  </si>
  <si>
    <t>2017 - 2018. godine</t>
  </si>
  <si>
    <t>1.1.1.6.</t>
  </si>
  <si>
    <t>Podrška za uspostavljanje tehnološkog parka</t>
  </si>
  <si>
    <t>2018. godine</t>
  </si>
  <si>
    <t>M 1.1.2.</t>
  </si>
  <si>
    <t>1.1.2.1.</t>
  </si>
  <si>
    <t>Uspostavljanje baze podataka za investitore-portal za investicijske projekte na području BPK Goražde</t>
  </si>
  <si>
    <t>Oktobar 2017. godine</t>
  </si>
  <si>
    <t>1.1.2.2.</t>
  </si>
  <si>
    <t>Usklađivanje zakonodavnog okvira</t>
  </si>
  <si>
    <t>Usvojen, 21.6.2017. godine</t>
  </si>
  <si>
    <t>1.1.2.3.</t>
  </si>
  <si>
    <t>Priprema, promocija i realizacija projekata javno-privatnog partnerstva</t>
  </si>
  <si>
    <t>Radna grupa Vlade BPK</t>
  </si>
  <si>
    <t>2017. godine</t>
  </si>
  <si>
    <t>M 1.1.3.</t>
  </si>
  <si>
    <t>1.1.3.1.</t>
  </si>
  <si>
    <t>Promocija privrede BPK Goražde na sajmovima u BiH i inostranstvu</t>
  </si>
  <si>
    <t>1.1.3.2.</t>
  </si>
  <si>
    <t>Uspostavljenje lanca vrijednosti (klastera) za podsticanje domaće proizvodnje ulaznih komponenti za strateške velike proizvođače</t>
  </si>
  <si>
    <t>Ministarstvo za privredu</t>
  </si>
  <si>
    <t>1.1.3.3.</t>
  </si>
  <si>
    <t>Podsticaji za izvozno-orijentisane proizvođače</t>
  </si>
  <si>
    <t>1.1.3.4.</t>
  </si>
  <si>
    <t>Izdavanje „Privrednog vodiča“ na engleskom i njemačkom jeziku</t>
  </si>
  <si>
    <t>Ministarstvo za privredu  sa Udruženjem poslodavaca BPK Goražde</t>
  </si>
  <si>
    <t>PC 1.2.</t>
  </si>
  <si>
    <t>M 1.2.1</t>
  </si>
  <si>
    <t>1.2.1.1.</t>
  </si>
  <si>
    <t>Uvezivanje općina sa područja BPK Goražde u LAG-ove, odnosno lokalne akcione grupe</t>
  </si>
  <si>
    <t>Sekretar LAG-a i članovi tijela LAG-a</t>
  </si>
  <si>
    <t>August 2017. godine</t>
  </si>
  <si>
    <t>1.2.1.2.</t>
  </si>
  <si>
    <t>Sanacija i asfaltiranje ruralne infrastrukture (putne, komunalne i el.infrastrukture)</t>
  </si>
  <si>
    <t>Vlada BPK i Ministarstva</t>
  </si>
  <si>
    <t>1.2.1.3.</t>
  </si>
  <si>
    <t>Izgradnja sistema za navodnjavanje (Hrenovice)</t>
  </si>
  <si>
    <t>Ministarstvo za privredu, općina Pale FBiH</t>
  </si>
  <si>
    <t>1.2.1.5.</t>
  </si>
  <si>
    <t>Obezbjeđenje većih podsticajnih mjera za poljoprivrednike</t>
  </si>
  <si>
    <t>Ministarstvo za privredu, Vlada BPK, Skupština kantona</t>
  </si>
  <si>
    <t xml:space="preserve"> 2017. godine</t>
  </si>
  <si>
    <t>M 1.2.2.</t>
  </si>
  <si>
    <t>1.2.2.1.</t>
  </si>
  <si>
    <t xml:space="preserve">Studija poljoprivrednih mogućnosti i mogućnosti okrupnjavanja poljoprivrednog zemljišta na području BPK Goražde </t>
  </si>
  <si>
    <t>April 2019. godine</t>
  </si>
  <si>
    <t>1.2.2.2.</t>
  </si>
  <si>
    <t>Izdavanje pod zakup državnog poljoprivrednog zemljišta</t>
  </si>
  <si>
    <t>Izvršeno</t>
  </si>
  <si>
    <t>1.2.2.3.</t>
  </si>
  <si>
    <t>Edukacija poljoprivrednih proizvođača u vezi sa podizanjem novih zasada voća, sjetva i sadnja ratarskih i povrtnih kultura</t>
  </si>
  <si>
    <t>Januar 2019. godine</t>
  </si>
  <si>
    <t>1.2.2.4.</t>
  </si>
  <si>
    <t>Edukacija o proizvodnji organskih proizvoda i ekološkoj poljoprivrednoj proizvodnji</t>
  </si>
  <si>
    <t>Januar 2018. godine</t>
  </si>
  <si>
    <t>1.2.2.5.</t>
  </si>
  <si>
    <t>Podrška poljoprivrednicima u certifikaciji kvaliteta poljoprivrednih proizvoda</t>
  </si>
  <si>
    <t>Mart 2019. godine</t>
  </si>
  <si>
    <t>1.2.2.6.</t>
  </si>
  <si>
    <t>Konzistentna registracija poljoprivrednih proizvođača</t>
  </si>
  <si>
    <t>M 1.2.3.</t>
  </si>
  <si>
    <t>1.2.3.1.</t>
  </si>
  <si>
    <t>Podrška uspostavljanju klastera za poljoprivrednu proizvodnju</t>
  </si>
  <si>
    <t>1.2.3.2.</t>
  </si>
  <si>
    <t>Razvoj sistema otkupa i realizacije plasiranja na tržište kroz robne rezerve, programe kupujmo domaće i isplatu za socijalna davanja</t>
  </si>
  <si>
    <t>2017.godine</t>
  </si>
  <si>
    <t>1.2.3.3.</t>
  </si>
  <si>
    <t>Jačanje kapaciteta zadruga i udruženja poljoprivrednika</t>
  </si>
  <si>
    <t>Ministarstvo za privredu i zadruge</t>
  </si>
  <si>
    <t>1.2.3.4.</t>
  </si>
  <si>
    <t>Promocija poljoprivredne proizvodnje BPK Goražde na sajmovima</t>
  </si>
  <si>
    <t>Kontinuirano</t>
  </si>
  <si>
    <t>1.2.3.5.</t>
  </si>
  <si>
    <t>Povećanje zasada perspektivnih kultura i uspostavljanje skladišnih i prerađivačkih kapaciteta</t>
  </si>
  <si>
    <t>M 1.2.4.</t>
  </si>
  <si>
    <t>1.2.4.1.</t>
  </si>
  <si>
    <t>Edukacija o prikupljanju šumskih nedrvnih proizvoda i povezivanje sa prerađivačima</t>
  </si>
  <si>
    <t>Ministarstvo za privredu, udruženja, pravni subjekti</t>
  </si>
  <si>
    <t>1.2.4.2.</t>
  </si>
  <si>
    <t>Obnavljanje šumskih potencijala</t>
  </si>
  <si>
    <t>Ministarstvo za privredu, KUŠ</t>
  </si>
  <si>
    <t>1.2.4.3.</t>
  </si>
  <si>
    <t>Edukacija o značaju šuma i prevenciji</t>
  </si>
  <si>
    <t>2019. godine</t>
  </si>
  <si>
    <t>M 1.2.5.</t>
  </si>
  <si>
    <t>1.2.5.1.</t>
  </si>
  <si>
    <t>Edukacija i opremanje seoskih domaćinstava za ruralni turizam</t>
  </si>
  <si>
    <t>Općine u sastavu BPK Goražde-predsjednici mjesnih zajednica</t>
  </si>
  <si>
    <t>1.2.5.2.</t>
  </si>
  <si>
    <t>Izgradnja lovačkih domova i promocija lovstva</t>
  </si>
  <si>
    <t>Ministarstvo za privredu BPK Goražde, viši nivoi vlasti, općine i lovačka udruženja</t>
  </si>
  <si>
    <t>Oktobar 2019. godine</t>
  </si>
  <si>
    <t>1.2.5.3.</t>
  </si>
  <si>
    <t>Izgradnja sportsko-rekreativnih centara i izletišta</t>
  </si>
  <si>
    <t>Viši nivoi vlasti, općine</t>
  </si>
  <si>
    <t>1.2.5.4.</t>
  </si>
  <si>
    <t>Izgradnja ski-lifta</t>
  </si>
  <si>
    <t>Grad Goražde, Ministarstvo za privredu BPK Goražde, UG BPD „Goražde-Maglić“</t>
  </si>
  <si>
    <t>PC 1.3.</t>
  </si>
  <si>
    <t>M 1.3.1.</t>
  </si>
  <si>
    <t>1.3.1.1.</t>
  </si>
  <si>
    <t>Izgradnja zaštićene zone nekropole stećaka Hrančići-Goršić polje</t>
  </si>
  <si>
    <t>Ministarstvo za privredu BPK Goražde i Grad Goražde</t>
  </si>
  <si>
    <t>1.3.1.2.</t>
  </si>
  <si>
    <t>Izrada kapije na mjestu prelaska Osmanlija preko Drine</t>
  </si>
  <si>
    <t>Ministarstvo za privredu BPK Goražde i općina Foča FBiH</t>
  </si>
  <si>
    <t>1.3.1.3.</t>
  </si>
  <si>
    <t>Izgradnja parka i Rimskog mosta</t>
  </si>
  <si>
    <t>1.3.1.4.</t>
  </si>
  <si>
    <t>Izgradnja centra Drinskim mučenicama</t>
  </si>
  <si>
    <t>1.3.1.5.</t>
  </si>
  <si>
    <t>Podrška izgradnji etno sela</t>
  </si>
  <si>
    <t>Ministarstvo za privredu BPK Goražde i općine</t>
  </si>
  <si>
    <t>1.3.1.7.</t>
  </si>
  <si>
    <t>Botanički park prirode „Modran“</t>
  </si>
  <si>
    <t>M 1.3.2.</t>
  </si>
  <si>
    <t>1.3.2.1.</t>
  </si>
  <si>
    <t>Izrada projektne dokumentacije za Sportsko-rekreativni centar Toplik</t>
  </si>
  <si>
    <t>Ministarstvo za obrazovanje, mlade, nauku, kulturu i sport BPK Goražde, općina Pale FBiH, Ministarstvo za privredu BPK Goražde</t>
  </si>
  <si>
    <t>1.3.2.2.</t>
  </si>
  <si>
    <t>Izgradnja brdskih biciklističkih staza</t>
  </si>
  <si>
    <t>Ministarstvo za obrazovanje, mlade, nauku, kulturu i sport BPK Goražde, Općine u sastavu BPK Goražde, Ministarstvo za privredu BPK Goražde</t>
  </si>
  <si>
    <t>M 1.3.3.</t>
  </si>
  <si>
    <t>1.3.3.1.</t>
  </si>
  <si>
    <t>Nastavak izgradnje skijališta Kriva Draga</t>
  </si>
  <si>
    <t>Općina Pale FBiH, Ministarstvo za privredu BPK Goražde</t>
  </si>
  <si>
    <t>1.3.3.2.</t>
  </si>
  <si>
    <t>Promoviranje i podrška planinarskom domu Ruda Glava</t>
  </si>
  <si>
    <t>Ministarstvo za privredu BPK Goražde, putničke agencije sa prostora BPK Goražde</t>
  </si>
  <si>
    <t>1.3.3.3.</t>
  </si>
  <si>
    <t>Izrada Master plana za valorizaciju potencijala rijeke Drine</t>
  </si>
  <si>
    <t>Vlada BPK Goražde, Ministarstvo za privredu BPK Goražde, Grad Goražde i Foča FBiH</t>
  </si>
  <si>
    <t>1.3.3.4.</t>
  </si>
  <si>
    <t>Poribljavanje rijeka Drine i Prače u cilju razvoja ribolovnog turizma</t>
  </si>
  <si>
    <t>Udruženja ribolovaca u Gradu Goražde i u općini Pale FBiH</t>
  </si>
  <si>
    <t>1.3.3.5.</t>
  </si>
  <si>
    <t>Implementacija projekata  uređenja plaže Žanj i  uređenje lokaliteta Sadba i Vranići</t>
  </si>
  <si>
    <t>Grad Goražde, Vlada BPK Goražde</t>
  </si>
  <si>
    <t>M 1.3.4.</t>
  </si>
  <si>
    <t>1.3.4.1.</t>
  </si>
  <si>
    <t>Promocija turizma Gornje-drinske regije</t>
  </si>
  <si>
    <t>Ministarstvo za privredu BPK Goražde, Vlada BPK Goražde i putničke turističke agencije</t>
  </si>
  <si>
    <t>1.3.4.2.</t>
  </si>
  <si>
    <t>Podrška festivalskim manifestacijama</t>
  </si>
  <si>
    <t>Ministarstvo za privredu BPK Goražde, Vlada BPK Goražde, općine, udruženja, organizatori manifestacije</t>
  </si>
  <si>
    <t>1.3.4.3.</t>
  </si>
  <si>
    <t>Škola u prirodi u Fočanskoj Jabuci</t>
  </si>
  <si>
    <t>Ministarstvo za obrazovanje, mlade, nauku, kulturu i sport BPK Goražde, obrazovne ustanove</t>
  </si>
  <si>
    <t>1.3.4.4.</t>
  </si>
  <si>
    <t>Unaprijeđenje saradnje sa  putničkim agencijama u Kantonu Sarajevo i susjednim regijama Višegrad i druge</t>
  </si>
  <si>
    <t>Ministarstvo za privredu BPK Goražde, Turističke-putničke agencije</t>
  </si>
  <si>
    <t>1.3.4.5.</t>
  </si>
  <si>
    <t>Uspostavljanje turističkih info-pultova</t>
  </si>
  <si>
    <t xml:space="preserve"> Ministarstvo za privredu BPK Goražde, općine i međunarodna humanitarna organizacija  OXFAM Turistička zajednica BPK Goražde</t>
  </si>
  <si>
    <t>PC 1.4.</t>
  </si>
  <si>
    <t>M 1.4.1.</t>
  </si>
  <si>
    <t>1.4.1.1.</t>
  </si>
  <si>
    <t>Izgradnja novih industrijskih zona</t>
  </si>
  <si>
    <t>Ministarstvo za privredu, Ministarstvo za urbanizam i prostorno uređenje, Vlada i Skupština BPK Goražde</t>
  </si>
  <si>
    <t>1.4.1.2.</t>
  </si>
  <si>
    <t>Proširenje/rekonstrukcija postojećih industrijskih zona</t>
  </si>
  <si>
    <t>1.4.1.3.</t>
  </si>
  <si>
    <t>Angažovanje neperspektivnih vojnih objekata na području BPK Goražde u svrhu privrednog razvoja (Vinčica u Prači i Šišeta u Goraždu, kasarna u Ustikolini)</t>
  </si>
  <si>
    <t>Vlada BPK, Pravobranilaštvo i općine u sastavu</t>
  </si>
  <si>
    <t>1.4.1.4.</t>
  </si>
  <si>
    <t>Sufinansiranje infrastrukturnih projekata unutar industrijskih zona (Vitkovići i Rasadnik u Goraždu,Vinčica Pale-Prača i Vrbnički potok u Foča Ustikolina te Pobjeda, te ostalih potencijlnih zona)</t>
  </si>
  <si>
    <t>Kontinuirano 2016 - 2020</t>
  </si>
  <si>
    <t>1.4.1.5.</t>
  </si>
  <si>
    <t>Izrada studije opravdanosti uspostavljanja poslovne zone na lokalitetu Haldište (nakon rezultata Studije o mogućnostima saniranja područja i uklanjanja šljake)</t>
  </si>
  <si>
    <t>Ministarstvo za privredu, Ministarstvo za urbanizam</t>
  </si>
  <si>
    <t>1.4.1.6.</t>
  </si>
  <si>
    <t>Program podrške preduzećima u industrijskim zonama za modernizaciju i zapošljavanje i izradu monografija industrijskih zona</t>
  </si>
  <si>
    <t>Ministarstvo za privredu, Udruženje poslodavaca, Privredna komora i Općine sa područja BPK Goražde</t>
  </si>
  <si>
    <t>1.4.1.7.</t>
  </si>
  <si>
    <t>Formiranje slobodnih zona</t>
  </si>
  <si>
    <t>Vlada BPK</t>
  </si>
  <si>
    <t>M 1.4.2.</t>
  </si>
  <si>
    <t>1.4.2.2.</t>
  </si>
  <si>
    <t>Program podrške za MSP i obrte uključujući olakšice  za novoosnovane privredne subjekte</t>
  </si>
  <si>
    <t>1.4.2.3.</t>
  </si>
  <si>
    <t>Izmjene zakonskog okvira za smanjenje parafiskalnih nameta</t>
  </si>
  <si>
    <t>Ministarstvo za privredu, Vlada BPK Goražde i Ministarstvo za finansije, Privredna komora, Obrtnička komora, Udruženje poslodavaca i Ekonomsko-socijalno vijeće</t>
  </si>
  <si>
    <t>1.4.2.4.</t>
  </si>
  <si>
    <t>Promovisati primjenu modela javno-privatnog partnerstva</t>
  </si>
  <si>
    <t>Ministarstvo za privredu, Vlada BPK Goražde Ministarstva u Vladi, Općinski načelnici</t>
  </si>
  <si>
    <t>12.2017. godine</t>
  </si>
  <si>
    <t>1.4.2.5.</t>
  </si>
  <si>
    <t>Razvoj zakonodavnog okvira za koncesije</t>
  </si>
  <si>
    <t>Ministarstvo za privredu, Vlada BPK Goražde, Skupština BPK</t>
  </si>
  <si>
    <t>Usvojen – 21.06.2017. godine</t>
  </si>
  <si>
    <t>1.4.2.6.</t>
  </si>
  <si>
    <t>Zona unaprijeđenog poslovanja BIZ Goražde – Centar za pružanje usluga za MSP</t>
  </si>
  <si>
    <t>Ministarstvo za privredu, Vlada BPK Goražde, Privredna komora BPK Goražde</t>
  </si>
  <si>
    <t>02.2019. godine</t>
  </si>
  <si>
    <t>1.4.2.7.</t>
  </si>
  <si>
    <t>Razvijanje programa prezentovanja mogućnosti uključivanaja dijaspore i jačanje kapaciteta institucija nadležnih za ova pitanja</t>
  </si>
  <si>
    <t>Ministarstvo za privredu, Vlada BPK Goražde</t>
  </si>
  <si>
    <t>M 1.4.3.</t>
  </si>
  <si>
    <t>1.4.3.1.</t>
  </si>
  <si>
    <t>Program sufinasiranja pripravničkog staza mladih</t>
  </si>
  <si>
    <t>Služba za zapošljavanje BPK Goražde</t>
  </si>
  <si>
    <t>1.4.3.2.</t>
  </si>
  <si>
    <t>Program sufinansiranja zapošljavanja dugoročno nezaposlenih osoba</t>
  </si>
  <si>
    <t>1.4.3.3.</t>
  </si>
  <si>
    <t>Program zapošljavanja žena</t>
  </si>
  <si>
    <t>1.4.3.4.</t>
  </si>
  <si>
    <t>Program obuke, dokvalifikacije i prekvalifikacije</t>
  </si>
  <si>
    <t>1.4.3.5.</t>
  </si>
  <si>
    <t>Program zapošljavanja dugoročno nezaposlenih osoba sa VSS</t>
  </si>
  <si>
    <t>1.4.3.6.</t>
  </si>
  <si>
    <t>Program obuke nezaposlenih osoba</t>
  </si>
  <si>
    <t xml:space="preserve">Kontinuirano </t>
  </si>
  <si>
    <t>PC 1.5.</t>
  </si>
  <si>
    <t>M 1.5.1.</t>
  </si>
  <si>
    <t>1.5.1.1.</t>
  </si>
  <si>
    <t>Izgradnja ceste Sarajevo - Goražde</t>
  </si>
  <si>
    <t>Vlada BPK, Direkcija za ceste BPK</t>
  </si>
  <si>
    <t>Realizovano 2016. godine</t>
  </si>
  <si>
    <t>1.5.1.2.</t>
  </si>
  <si>
    <t>Rekonstrukcija Mosta žrtava genocida u Srebrenici</t>
  </si>
  <si>
    <t>Direkcija za ceste BPK, Federalna direkcija za ceste</t>
  </si>
  <si>
    <t>2016. godine – Izrađen projekat</t>
  </si>
  <si>
    <t>1.5.1.3.</t>
  </si>
  <si>
    <t>Rekonstrukcija raskrsnice magistralne ceste M – 20 i priključne saobraćajnice iz naselja Vitkovići</t>
  </si>
  <si>
    <t>2017 – 2018. godine</t>
  </si>
  <si>
    <t>1.5.1.4.</t>
  </si>
  <si>
    <t>Modernizacija magistralne ceste M-20, dionica od priključka ulice 22-og maja do priključka ulice Muhidina Mašića Munje</t>
  </si>
  <si>
    <t>1.5.1.5.</t>
  </si>
  <si>
    <t>Modernizacija i rekonstrukcija regionalne ceste R-448, dionica Zupčići – Potkozara, ulica Meha Drljevića, Sarajevska ulica, Hrenovica – Goražde, Zupčići - Potkozara</t>
  </si>
  <si>
    <t>2016. godine</t>
  </si>
  <si>
    <t>1.5.1.6.</t>
  </si>
  <si>
    <t>Izgradnja raskrsnice kružnog toka u ulici Zaima Imamovića</t>
  </si>
  <si>
    <t xml:space="preserve"> Vlada BPK,</t>
  </si>
  <si>
    <t>Zapoceto u 2015. godini</t>
  </si>
  <si>
    <t>1.5.1.7.</t>
  </si>
  <si>
    <t>Rekonstrukcija puteva Mravinjac – Berič – Spahovići</t>
  </si>
  <si>
    <t>Grad Goražde</t>
  </si>
  <si>
    <t>1.5.1.8.</t>
  </si>
  <si>
    <t>Rekonstrukcija puteva: Osanica – Ilovača – Brzača i drugih</t>
  </si>
  <si>
    <t>Vlada BPK, Ministarstvo za privredu</t>
  </si>
  <si>
    <t>Izgradnja i modernizacija objekata saobraćaja u mirovanju</t>
  </si>
  <si>
    <t>Vlada BPK, Direkcija za ceste BPK i Grad Goražde</t>
  </si>
  <si>
    <t>1.5.1.11.</t>
  </si>
  <si>
    <t>Izrada projektne dokumentacije za izgradnju mosta preko Drine u Ustikolini</t>
  </si>
  <si>
    <t>SC 2</t>
  </si>
  <si>
    <t>PC 2.1.</t>
  </si>
  <si>
    <t>M 2.1.1.</t>
  </si>
  <si>
    <t>2.1.1.1.</t>
  </si>
  <si>
    <t>Stvaranje ambijenta za uključivanje građana u proces cjeloživotnog učenja kroz edukaciju stanovništva</t>
  </si>
  <si>
    <t>Ministarstvo za obrazovanje,mlade,nauku ,kulturu i sport</t>
  </si>
  <si>
    <t>2017. godine *Usvojen</t>
  </si>
  <si>
    <t>*kontinuirano</t>
  </si>
  <si>
    <t>2.1.1.3.</t>
  </si>
  <si>
    <t>Unaprijediti znanja, vještine i kompetencije odraslih za zapošljivost,mobilnost na tržištu rada i konkurentnost</t>
  </si>
  <si>
    <t>Ministarstvo obrazovanja,Pedagoški zavod, NVO i srednje škole sa područja Kantona</t>
  </si>
  <si>
    <t>2017-2019. godine</t>
  </si>
  <si>
    <t>2.1.1.7.</t>
  </si>
  <si>
    <t>Provođenje programa za dodatno usavršavanje na osnovu analize i utvrđivanja prioriteta ( prekvalifikacija i dokvalifikacija ) u skladu sa potrebama tržišta rada i u saradnji sa organizacijama civilnog društva</t>
  </si>
  <si>
    <t>Ministarstvo obrazovanja,Pedagoški zavod</t>
  </si>
  <si>
    <t>M 2.1.2.</t>
  </si>
  <si>
    <t>2.1.2.2.</t>
  </si>
  <si>
    <t>Revidiranje  Nastavnih planova i programa u cilju usklađivanja sa potrebama tržišta rada</t>
  </si>
  <si>
    <t>Ministarstvo obrazovanja, Općine u sastavu BPK-a Goražde i Komisija za mlade</t>
  </si>
  <si>
    <t>2.1.2.3.</t>
  </si>
  <si>
    <t>Uspostava saradnje sa privrednim subjektima u cilju sticanja praktičnih znanja i vještina u proces obrazovanja</t>
  </si>
  <si>
    <t>Ministarstvo obrazovanja, Pedagoški zavod,Služba za zapošljavanje</t>
  </si>
  <si>
    <t>2017 – 2019. godine</t>
  </si>
  <si>
    <t>2.1.2.4.</t>
  </si>
  <si>
    <t>Utvrđivanje prioriteta lica za prekvalifikaciju i dokvalifikaciju</t>
  </si>
  <si>
    <t>Ministarstvo obrazovanja, Pedagoški zavod, Služba za zapošljavanje, Privrednici</t>
  </si>
  <si>
    <t>2.1.2.5.</t>
  </si>
  <si>
    <t>Analiza o strateškom obrazovanju mladih usklađeno sa potrebama BPK Goražde</t>
  </si>
  <si>
    <t>Ministarstvo obrazovanja, Pedagoški zavod, Služba za zapošljavanje, Privrednici, NVO</t>
  </si>
  <si>
    <t>M 2.1.3.</t>
  </si>
  <si>
    <t>2.1.3.1.</t>
  </si>
  <si>
    <t>Otvaranje dječijeg vrtića u Vitkovićima i Ustikolini</t>
  </si>
  <si>
    <t>Općine u sastavu BPK-a Goražde uz podršku Ministarstva obrazovanja</t>
  </si>
  <si>
    <t>2.1.3.2.</t>
  </si>
  <si>
    <t>Obezbijeđenje prostora i finansiranja za povećanje kapaciteta vrtića za novih 100  mjesta u vrtićima u Goraždu(dvije jasličke grupe i dvije grupe za djecu od 3 do 6 godina)</t>
  </si>
  <si>
    <t>2.1.3.3.</t>
  </si>
  <si>
    <t>Zamjena kompletnog namješataja u učionicama  JU za Predškolski odgoj i obrazovanje Goražde</t>
  </si>
  <si>
    <t>Vrtić „Sunce“ uz podršku Ministarstva obrazovanja,nauke, kulture i sporta</t>
  </si>
  <si>
    <t>*Kontinuirano</t>
  </si>
  <si>
    <t>100;000,00 KM</t>
  </si>
  <si>
    <t>2.1.3.4.</t>
  </si>
  <si>
    <t>Opremanje trpezarije savremenim namještajem u JU za Predškolski odgoj i obrazovanje Goražde  * Strategija razvoja Grada Goražda do 2021 godine.</t>
  </si>
  <si>
    <t>Vrtić „Sunce“ uz podršku Ministarstva obrazovanja,nauke, kulture i sporta i Grad Goražde</t>
  </si>
  <si>
    <t>2020-2021. godine (Strategija razvoja Grada Goražda do 2021.)</t>
  </si>
  <si>
    <t>2.1.3.5.</t>
  </si>
  <si>
    <t>Nabavka savremenih didaktičkih sredstava za rad sa djecom u JU za Predškolski odgoj i obrazovanje Goražde</t>
  </si>
  <si>
    <t>Vrtić „Sunce“</t>
  </si>
  <si>
    <t>M 2.1.4.</t>
  </si>
  <si>
    <t>2.1.4.2.</t>
  </si>
  <si>
    <t>Osigurati realizaciju obaveznog programa za djecu u godini pred polazak u školu</t>
  </si>
  <si>
    <t>Ministarstvo obrazovanja , SOS Kinderdof i vrtić „Sunce“</t>
  </si>
  <si>
    <t>*Proces u toku-kontinuirano</t>
  </si>
  <si>
    <t>2.1.4.4.</t>
  </si>
  <si>
    <t>Osiguranje uključivanja djece iz ruralnih sredina i marginaliziranih grupa</t>
  </si>
  <si>
    <t>Ministarstvo obrazovanja , SOS Kinderdof</t>
  </si>
  <si>
    <t>*Proces u toku- kontinuirano</t>
  </si>
  <si>
    <t>M 2.1.5.</t>
  </si>
  <si>
    <t>2.1.5.1.</t>
  </si>
  <si>
    <t xml:space="preserve">Škole, Ministarstvo za  obrazovanje </t>
  </si>
  <si>
    <t>400:000,00 KM</t>
  </si>
  <si>
    <t>Škole, Ministarstvo za obrazovanje</t>
  </si>
  <si>
    <t>2.1.5.3.</t>
  </si>
  <si>
    <t>Obezbijediti školsku kuhinju za sve učenike</t>
  </si>
  <si>
    <t>Škole, Općina, Ministarsvo obrazovanje</t>
  </si>
  <si>
    <t>2.1.5.4.</t>
  </si>
  <si>
    <t>Obezbijediti besplatne udžbenike za sve učenike</t>
  </si>
  <si>
    <t>Ministarstvo obrazovanja,Ministarsvo finansija</t>
  </si>
  <si>
    <t>2.1.5.6.</t>
  </si>
  <si>
    <t>Obezbijeđenje pohađanja škole učenicima sa posebnim obrazovnim potrebama</t>
  </si>
  <si>
    <t>Ministarstvo za obrazovanje</t>
  </si>
  <si>
    <t>M 2.1.6.</t>
  </si>
  <si>
    <t>2.1.6.1.</t>
  </si>
  <si>
    <t>Opremanje kabineta savremenim nastavnim pomagalima i učilima u skladu sa Standardima u svih 10 škola sa područja BPK Goražde</t>
  </si>
  <si>
    <t>Ministarstvo za obrazovanje ,Škole</t>
  </si>
  <si>
    <t>*Proces u toku</t>
  </si>
  <si>
    <t>120:000,00 KM</t>
  </si>
  <si>
    <t>2.1.6.2.</t>
  </si>
  <si>
    <t>Nabavka sportskih rekvizita</t>
  </si>
  <si>
    <t>2.1.6.4.</t>
  </si>
  <si>
    <t>Nabavka muzičkih instrumenata</t>
  </si>
  <si>
    <t>2.1.6.6.</t>
  </si>
  <si>
    <t>Opremanje laboratorija</t>
  </si>
  <si>
    <t>Ministarstvo za obrazovanje, Opština Goražde i ostali</t>
  </si>
  <si>
    <t>100:000,00 KM</t>
  </si>
  <si>
    <t>2.1.6.7.</t>
  </si>
  <si>
    <t>Nabavka školske lektire</t>
  </si>
  <si>
    <t>M 2.1.7.</t>
  </si>
  <si>
    <t>Škola , Ministarstvo za obrazovanje</t>
  </si>
  <si>
    <t>2.1.7.2.</t>
  </si>
  <si>
    <t>2.1.7.3.</t>
  </si>
  <si>
    <t>Zamjena vanjske i unutrašnje stolarije u OŠ „Husein ef.Đozo“ Goražde</t>
  </si>
  <si>
    <t>2.1.7.4.</t>
  </si>
  <si>
    <t>Renoviranje mokrih čvorova u OŠ „Husein ef. Đozo“ Goražde  *projekat predviđen Strategijom razvoja Grada Goražda</t>
  </si>
  <si>
    <t>2.1.7.5.</t>
  </si>
  <si>
    <t xml:space="preserve">Rekonstrukcija podne obloge u OŠ „Husein ef.Đozo“ Goražde </t>
  </si>
  <si>
    <t>2.1.7.6.</t>
  </si>
  <si>
    <t>Termofasada u matičnoj školi OŠ „Hasan Turčalo Brzi“ Ilovača</t>
  </si>
  <si>
    <t>Škola , Ministarstvo obrazovanje</t>
  </si>
  <si>
    <t>2.1.7.7.</t>
  </si>
  <si>
    <t>Nabavka kombinovane peći za centralno grijanje u OŠ „Hasan Turčalo Brzi“ Ilovača</t>
  </si>
  <si>
    <t>Škola, Ministarstvo za obrazovanje</t>
  </si>
  <si>
    <t>2.1.7.9.</t>
  </si>
  <si>
    <t>2.1.7.12.</t>
  </si>
  <si>
    <t>Zamjena kompletnog  školskog inventara u prizemlju škole u MSŠ „Enver Pozderović“ Goražde</t>
  </si>
  <si>
    <t>2.1.7.13.</t>
  </si>
  <si>
    <t>Zamjena radijatora i ventilske opreme u MSŠ „Enver Pozderović“ Goražde</t>
  </si>
  <si>
    <t>2.1.7.14.</t>
  </si>
  <si>
    <t>Zamjena i postavljanje zaštitne ograde na stubištu i oko dimnjaka kotlovnice na ulazu u školu</t>
  </si>
  <si>
    <t>2.1.7.15.</t>
  </si>
  <si>
    <t>Zamjena krova na matičnoj školi u Vitkovićima u OŠ „Mehmedalija Mak Dizdar“ Vitkovići</t>
  </si>
  <si>
    <t>2.1.7.17.</t>
  </si>
  <si>
    <t>Zamjena drvenih dotrajalih patosa u područnim školama Sadba i Berič</t>
  </si>
  <si>
    <t>2.1.7.18.</t>
  </si>
  <si>
    <t>Rekonstrukcija sportske sale u Vitkovićima</t>
  </si>
  <si>
    <t>2.1.7.19.</t>
  </si>
  <si>
    <t>Utopljavanje školskih objekata OŠ „Mehmedalija Mak Dizdar“ Vitkovići</t>
  </si>
  <si>
    <t>Škola, Ministarstvo obrazovanje</t>
  </si>
  <si>
    <t>101:000,00 KM</t>
  </si>
  <si>
    <t xml:space="preserve">Stavljanje objekta pod  video nadzor u OŠ „Mehmedalija Mak Dizdar“ Vitkovići </t>
  </si>
  <si>
    <t>Škola, Ministarstvo obrazovanja</t>
  </si>
  <si>
    <t>2.1.7.22.</t>
  </si>
  <si>
    <t>Zamjena dotrajalih podova u matičnoj školi OŠ „Ustikolina“</t>
  </si>
  <si>
    <t>2.1.7.23.</t>
  </si>
  <si>
    <t>Zamjena krova u područnoj školi u Jabuci</t>
  </si>
  <si>
    <t>2.1.7.24.</t>
  </si>
  <si>
    <t>Adaptacija prostorija i nabavka sredstava za realizaciju Škole u prirodi u OŠ „Ustikolina“ Ustikolina</t>
  </si>
  <si>
    <t>2.1.7.26.</t>
  </si>
  <si>
    <t>Rekonstrukcija mokrih čvorova u OŠ „Ustikolina“</t>
  </si>
  <si>
    <t>2.1.7.27.</t>
  </si>
  <si>
    <t>2.1.7.32.</t>
  </si>
  <si>
    <t>Zamjena unutrašnje stolarije u OŠ „Fahrudin Fahro Baščelija“</t>
  </si>
  <si>
    <t>2.1.7.33.</t>
  </si>
  <si>
    <t>Zamjena podnih greda betonskim pločama u OŠ „Fahrudin Fahro Baščelija“</t>
  </si>
  <si>
    <t>2.1.7.36.</t>
  </si>
  <si>
    <t>2.1.7.37.</t>
  </si>
  <si>
    <t>Utopljavanje školskog objekta  u OMŠ „Avdo Smailović“</t>
  </si>
  <si>
    <t>M 2.1.8.</t>
  </si>
  <si>
    <t>2.1.8.1.</t>
  </si>
  <si>
    <t>Edukacija nastavnika i  stručnih saradnika u cilju osavremenjavanja nastavnog procesa u cilju povećanja kompetencija nastavnika</t>
  </si>
  <si>
    <t>Pedagoški zavod</t>
  </si>
  <si>
    <t>*Proces u toku-      kontinuirano</t>
  </si>
  <si>
    <t>2.1.8.2.</t>
  </si>
  <si>
    <t xml:space="preserve">Analizirati i adekvatno postaviti omjer nastavnika i učenika </t>
  </si>
  <si>
    <t>Pedagoški zavod, Radna grupa</t>
  </si>
  <si>
    <t>M 2.1.9.</t>
  </si>
  <si>
    <t>2.1.9.1.</t>
  </si>
  <si>
    <t xml:space="preserve">Unaprijeđenje zakonodavnog okvira visokog obrazovanja </t>
  </si>
  <si>
    <t>2.1.9.2.</t>
  </si>
  <si>
    <t>Stvaranje uslova za otvaranje Univerziteta na području BPK Goražde u skladu sa Zakonom o visokom obrazovanju</t>
  </si>
  <si>
    <t>PC 2.2.</t>
  </si>
  <si>
    <t>M 2.2.1.</t>
  </si>
  <si>
    <t>2.2.1.1.</t>
  </si>
  <si>
    <t>Ministarsrvo za obrazovanje, mlade, nauku, kulturu i sport BPK</t>
  </si>
  <si>
    <t>Ministarstvo za obrazovanje, mlade, nauku, kulturu i sport BPK</t>
  </si>
  <si>
    <t>M 2.2.3.</t>
  </si>
  <si>
    <t>2.2.3.1.</t>
  </si>
  <si>
    <t>Sanacija adaptacije Gradskog stadiona u Goraždu</t>
  </si>
  <si>
    <t>2.2.3.2.</t>
  </si>
  <si>
    <t>Sanacija i rekonstrukcija Gradske dvorane</t>
  </si>
  <si>
    <t>250:000,00 KM</t>
  </si>
  <si>
    <t>2.2.3.5.</t>
  </si>
  <si>
    <t>Podrška Rekonstrukciji gradskog trga u Goraždu</t>
  </si>
  <si>
    <t>2.2.3.6.</t>
  </si>
  <si>
    <t>Razvoj javne rasvjete preslakom na LED rasvjetu</t>
  </si>
  <si>
    <t>300:000,00 KM</t>
  </si>
  <si>
    <t>M 2.2.4.</t>
  </si>
  <si>
    <t>2.2.4.1.</t>
  </si>
  <si>
    <t>M 2.2.5.</t>
  </si>
  <si>
    <t>2.2.5.1.</t>
  </si>
  <si>
    <t>Uspostava zakonodavnog okvira i podrška projektima usmjerenim na razvoj kulture</t>
  </si>
  <si>
    <t>2.2.5.2.</t>
  </si>
  <si>
    <t>Podrška projektima usmjerenim na razvoj kulturno - historijskog naslijeđa na području BPK</t>
  </si>
  <si>
    <t>2.2.5.3.</t>
  </si>
  <si>
    <t xml:space="preserve">Podrška projektima na razvoj tehničke kulture </t>
  </si>
  <si>
    <t>2.2.5.4.</t>
  </si>
  <si>
    <t>Podrška lokalnim zajednicama za poduzimanje arhitektonsko - građevinski zahvata na objektima u urbanim sredinama u cilju očuvanja kulturno historijski obilježja</t>
  </si>
  <si>
    <t>M 2.2.6.</t>
  </si>
  <si>
    <t>2.2.6.1.</t>
  </si>
  <si>
    <t>Izrada monografije   Goražde – Grad heroj</t>
  </si>
  <si>
    <t>Vlada  BPK Goražde, Ministarstvo za boračka pitanja Udruženja b/p</t>
  </si>
  <si>
    <t>2.2.6.2.</t>
  </si>
  <si>
    <t>Izrada spomenika braniocima Goražda</t>
  </si>
  <si>
    <t>Vlada  BPK Goražde, resorna ministarstva</t>
  </si>
  <si>
    <t>2017-2018. godine</t>
  </si>
  <si>
    <t>2.2.6.3.</t>
  </si>
  <si>
    <t>Podrška projektu Memorijal šuma 8372</t>
  </si>
  <si>
    <t>2.2.6.4.</t>
  </si>
  <si>
    <t xml:space="preserve">Podrška projektu obilježavanja Grepka </t>
  </si>
  <si>
    <t>2.2.6.5.</t>
  </si>
  <si>
    <t>Razvoj i podrška obilježavanju „Dana Huseina efendije Đoze“</t>
  </si>
  <si>
    <t>2.2.6.6.</t>
  </si>
  <si>
    <t>Regulisanje imovinsko-pravnog statusa objekta „Rorovi“ i „Most ispod mosta“ i daljnjeg razvoja ovih spomen obilježja</t>
  </si>
  <si>
    <t>Ministarstvo za urbanizam, Kantonalno pravobranilaštvo</t>
  </si>
  <si>
    <t>* decembar 2019. godine</t>
  </si>
  <si>
    <t>PC 2.4.</t>
  </si>
  <si>
    <t>M 2.4.1.</t>
  </si>
  <si>
    <t>2.4.1.1.</t>
  </si>
  <si>
    <t>Uspostava zakonodavnog okvira kao osnova za kvalitetnu i pravednu podršku jačanju porodice</t>
  </si>
  <si>
    <t>Ministarstvo za socijalnu politiku, zdravstvo, raseljena lica i izbjeglice, Ministarstvo za obrazovanje, mlade, nauku, kulturu i sport,Centar za socijalni rad BPK Goražde, SOS Dječiji vrtić Goražde</t>
  </si>
  <si>
    <t>2017-2018. godine * zavrseno</t>
  </si>
  <si>
    <t>M 2.4.2.</t>
  </si>
  <si>
    <t>2.4.2.1.</t>
  </si>
  <si>
    <t>Poboljšanje stambenih i socijalnih uslova raseljenih lica i povratnika</t>
  </si>
  <si>
    <t>Ministarstvo za socijalnu politiku, zdravstvo, raseljena lica i izbjeglice</t>
  </si>
  <si>
    <t>2017-2018. godine * kontinuirano</t>
  </si>
  <si>
    <t>2.4.2.2.</t>
  </si>
  <si>
    <t>Razvoj infrastrukture povratničkih lokacija</t>
  </si>
  <si>
    <t>Ministarstvo za socijalnu politiku, zdravstvo, raseljena lica i izbjeglice BPK</t>
  </si>
  <si>
    <t>2.4.2.3.</t>
  </si>
  <si>
    <t>Podrška održivom povratku</t>
  </si>
  <si>
    <t>Ministarstvo za socijalnu politiku, zdravstvo, raseljena lica i izbjeglice BPK Goražde</t>
  </si>
  <si>
    <t>M 2.4.3.</t>
  </si>
  <si>
    <t>2.4.3.1.</t>
  </si>
  <si>
    <t>Provođenje zakonske odredbe kojom je omogućena pronatalitetna mjera</t>
  </si>
  <si>
    <t>Ministarstvo za socijalnu politiku, zdravstvo raseljena lica i izbjeglice BPK Goražde</t>
  </si>
  <si>
    <t>M 2.4.4.</t>
  </si>
  <si>
    <t>2.4.4.1.</t>
  </si>
  <si>
    <t>Uskladiti i usvojiti unaprijeđeni normativni okvir zasnovan na evropskim standardima, usklađen sa višim nivoima vlasti; razvoj principa imovinskog kriterija za korisnike socijalnih davanja</t>
  </si>
  <si>
    <t>Ministarstvo za socijalnu politiku, zdravstvo, raseljena lica i izbjeglice BPK Goražde.</t>
  </si>
  <si>
    <t>2017. godine * zavrseno</t>
  </si>
  <si>
    <t>2.4.4.3.</t>
  </si>
  <si>
    <t>Rekonstrukcija, adaptacija i sanacija JU “Dom za stara i iznemogla lica” Goražde</t>
  </si>
  <si>
    <t>2.4.4.4.</t>
  </si>
  <si>
    <t>Opremanje Objekta za JU Centar za socijalni rad BPK Goražde</t>
  </si>
  <si>
    <t>M 2.4.5.</t>
  </si>
  <si>
    <t>Ministarstvo za socijalnu politiku, zdravstvo, raseljena lica i izbjeglice BPK Goražde;Javne zdravstvene ustanove</t>
  </si>
  <si>
    <t>2.4.5.2.</t>
  </si>
  <si>
    <t>Nabavka potrebne medicinske opreme</t>
  </si>
  <si>
    <t>2.4.5.3.</t>
  </si>
  <si>
    <t>Stručno usavršavanje kadrova</t>
  </si>
  <si>
    <t>SC 3</t>
  </si>
  <si>
    <t>PC 3.1.</t>
  </si>
  <si>
    <t>M 3.1.1.</t>
  </si>
  <si>
    <t>MUPUZO BPK u saradnji sa MOMNKS BPK GORAŽDE,NVO</t>
  </si>
  <si>
    <t>3.1.1.3.</t>
  </si>
  <si>
    <t>MUPUZO BPK</t>
  </si>
  <si>
    <t>3.1.1.4.</t>
  </si>
  <si>
    <t>MUPUZO BPK,VLADA BPK</t>
  </si>
  <si>
    <t xml:space="preserve">Jačanje institucionalnih kapaciteta </t>
  </si>
  <si>
    <t>M 3.1.2.</t>
  </si>
  <si>
    <t>3.1.2.1.</t>
  </si>
  <si>
    <t>3.1.2.2.</t>
  </si>
  <si>
    <t>Općine , JKP</t>
  </si>
  <si>
    <t>3.1.2.3.</t>
  </si>
  <si>
    <t>Općina Goražde, JKP</t>
  </si>
  <si>
    <t>2016 - 2022. godine</t>
  </si>
  <si>
    <t>3.1.2.4.</t>
  </si>
  <si>
    <t>Općina Pale, JKP</t>
  </si>
  <si>
    <t>3.1.2.6.</t>
  </si>
  <si>
    <t>Uključeni privredni subjekti, MPBPK, MUPUZO BPK</t>
  </si>
  <si>
    <t>M 3.1.3.</t>
  </si>
  <si>
    <t>3.1.3.1.</t>
  </si>
  <si>
    <t>Za vodotoke i kategorije: Agencija za vodno područje rijeke Save</t>
  </si>
  <si>
    <t>Faza I: 2016 -2017. godine</t>
  </si>
  <si>
    <t>3.1.3.2.</t>
  </si>
  <si>
    <t>Općine, MPŠV BPK Goražde, Agencija za vodno područje rijeke Save</t>
  </si>
  <si>
    <t>2017 - 2022. godine</t>
  </si>
  <si>
    <t>3.1.3.3.</t>
  </si>
  <si>
    <t>2016 -2022. godine</t>
  </si>
  <si>
    <t>3.1.3.4.</t>
  </si>
  <si>
    <t>Faza I: Realizovana 2012. godine</t>
  </si>
  <si>
    <t>3.1.3.7.</t>
  </si>
  <si>
    <t>Općine u saradnji sa MP BKP Goražde, MPVŠ FbiH i Agencije za vodno područje rijeke Save</t>
  </si>
  <si>
    <t>2016 - 2018. godine</t>
  </si>
  <si>
    <t>3.1.3.8.</t>
  </si>
  <si>
    <t>MUPUZZO BPK Goražde i privredni subjekti u saradnji i uz podršku FMOT i Agencije za vodno područje rijeke Save, Ministarstvo privrede</t>
  </si>
  <si>
    <t>Stručna/e  Institucija/e</t>
  </si>
  <si>
    <t>2019-2022. godine</t>
  </si>
  <si>
    <t>PC 3.2.</t>
  </si>
  <si>
    <t>M 3.2.1.</t>
  </si>
  <si>
    <t>3.2.1.1.</t>
  </si>
  <si>
    <t>Općine,Komunalna preduzeća</t>
  </si>
  <si>
    <t>2016-2019. godine</t>
  </si>
  <si>
    <t>3.2.1.2.</t>
  </si>
  <si>
    <t>3.2.1.3.</t>
  </si>
  <si>
    <t>2016-2022. godine</t>
  </si>
  <si>
    <t>3.2.1.4.</t>
  </si>
  <si>
    <t>3.2.1.5.</t>
  </si>
  <si>
    <t>2016-2021. godine</t>
  </si>
  <si>
    <t>2016-2017. godine</t>
  </si>
  <si>
    <t>Općine, FMOIT</t>
  </si>
  <si>
    <t>MUPUZO BPK Goražde i FMOT</t>
  </si>
  <si>
    <t>MUPUZO BPK Goražde i vlasnici pogona i postrojenja</t>
  </si>
  <si>
    <t>3.3.1.1.</t>
  </si>
  <si>
    <t>3.3.1.2.</t>
  </si>
  <si>
    <t>3.3.1.3.</t>
  </si>
  <si>
    <t>3.3.1.4.</t>
  </si>
  <si>
    <t>SC 4</t>
  </si>
  <si>
    <t>PC 4.1.</t>
  </si>
  <si>
    <t>M 4.1.1.</t>
  </si>
  <si>
    <t>4.1.1.1.</t>
  </si>
  <si>
    <t>Legalizacija objekta i upis vlasništva nekretnina u korist Vlade BPK-a Goražde</t>
  </si>
  <si>
    <t>Sekretar Vlade,Premijer</t>
  </si>
  <si>
    <t>15.07.2016. godine</t>
  </si>
  <si>
    <t>4.1.1.2.</t>
  </si>
  <si>
    <t>Adaptacija, renoviranje i opremanje spratova zgrade</t>
  </si>
  <si>
    <t>Ministartsvo za urbanizam i stambeni Fond</t>
  </si>
  <si>
    <t xml:space="preserve">  01.07.2016. godine</t>
  </si>
  <si>
    <t>Ministarstvo finansija</t>
  </si>
  <si>
    <t>UNDP</t>
  </si>
  <si>
    <t>4.1.1.4.</t>
  </si>
  <si>
    <t>Uspostava digitalnog sistema komunikacija</t>
  </si>
  <si>
    <t>Vlada Kantona</t>
  </si>
  <si>
    <t>01.07.2016. godine</t>
  </si>
  <si>
    <t>M 4.1.2.</t>
  </si>
  <si>
    <t>4.1.2.1.</t>
  </si>
  <si>
    <t>Organizacijsko uređenje i kadrovsko popunjavanje centralnog grijanja</t>
  </si>
  <si>
    <t>Sekretar Vlade, UNDP konsultant</t>
  </si>
  <si>
    <t>15-07.2016. godine</t>
  </si>
  <si>
    <t>Sekretar Vlade</t>
  </si>
  <si>
    <t>4.1.2.2.</t>
  </si>
  <si>
    <t>Tehničko opremanje i educiranje centralnog organa</t>
  </si>
  <si>
    <t>31.11.2019. godine</t>
  </si>
  <si>
    <t>4.1.2.3.</t>
  </si>
  <si>
    <t>Usvajanje normativnog okvira programiranja, monitoringa i evaluacije rada Vlade i organa uprave</t>
  </si>
  <si>
    <t>Radna grupa članovi po ministartvima, Konsultant</t>
  </si>
  <si>
    <t>M 4.1.3.</t>
  </si>
  <si>
    <t>4.1.3.4.</t>
  </si>
  <si>
    <t>Utvrđivanje smjernica kadrovske politike</t>
  </si>
  <si>
    <t>Vlada BPK-a</t>
  </si>
  <si>
    <t>Radna grupa</t>
  </si>
  <si>
    <t>4.1.3.5.</t>
  </si>
  <si>
    <t>Provedba obuka javnih službenika i rukovodilaca</t>
  </si>
  <si>
    <t>Radna grupa,Agencija za državnu službu F BiH</t>
  </si>
  <si>
    <t>31.12.2019. godine</t>
  </si>
  <si>
    <t xml:space="preserve">4.1.3.7. </t>
  </si>
  <si>
    <t>Dizajn i implementacija 24-satnog e-mail servisa</t>
  </si>
  <si>
    <r>
      <t>2017 – 2019.</t>
    </r>
    <r>
      <rPr>
        <sz val="10"/>
        <color theme="1"/>
        <rFont val="Calibri Light"/>
        <family val="2"/>
        <scheme val="major"/>
      </rPr>
      <t xml:space="preserve"> godine</t>
    </r>
  </si>
  <si>
    <t>4.1.3.8.</t>
  </si>
  <si>
    <t>Dizajn i implementacija Sistema za upravljanje dokumentima</t>
  </si>
  <si>
    <t>Vlada Kntona</t>
  </si>
  <si>
    <t>M 4.1.4.</t>
  </si>
  <si>
    <t xml:space="preserve">4.1.4.1. </t>
  </si>
  <si>
    <t>Izrada i provedba Akcionog plana za prevenciju i borbu protiv korupcije</t>
  </si>
  <si>
    <t>Organi</t>
  </si>
  <si>
    <t>4.1.4.2.</t>
  </si>
  <si>
    <t>Provođnje postupk „giljotiranja propisa“, pojednostavljenje i pojeftinjenje procedura i provedbe postupka po službenoj dužnosti organa uprave</t>
  </si>
  <si>
    <t>Radna grupa, Ministarstvo za privredu,Općine</t>
  </si>
  <si>
    <t>M 4.1.5.</t>
  </si>
  <si>
    <t>4.1.5.1.</t>
  </si>
  <si>
    <t>Uvođenje elemenata programskog budžetiranja</t>
  </si>
  <si>
    <r>
      <t>2017.</t>
    </r>
    <r>
      <rPr>
        <sz val="10"/>
        <color theme="1"/>
        <rFont val="Calibri Light"/>
        <family val="2"/>
        <scheme val="major"/>
      </rPr>
      <t xml:space="preserve"> godine</t>
    </r>
  </si>
  <si>
    <t>4.1.5.2.</t>
  </si>
  <si>
    <t>Uspostava pojačanog sistema nadzora i budžetiranja materijalnih troškova</t>
  </si>
  <si>
    <t>Ministarstvo finasija</t>
  </si>
  <si>
    <r>
      <t>2018.</t>
    </r>
    <r>
      <rPr>
        <sz val="10"/>
        <color theme="1"/>
        <rFont val="Calibri Light"/>
        <family val="2"/>
        <scheme val="major"/>
      </rPr>
      <t xml:space="preserve"> godine</t>
    </r>
  </si>
  <si>
    <t>4.1.5.3.</t>
  </si>
  <si>
    <t>Priprema budžeta za građane/ke i održavanje javnih rasprava</t>
  </si>
  <si>
    <t xml:space="preserve">Ministarstvo finansija u skladu sa Zakonom o budžetima u F BiH </t>
  </si>
  <si>
    <t>4.1.5.4.</t>
  </si>
  <si>
    <t>Izrada i provedba Akcionog plana razvoja fiskalnih mjera, rada inspekcijskih i fiskalnih organa radi efikasnije naplate prhoda</t>
  </si>
  <si>
    <t>Inspekcija, organi</t>
  </si>
  <si>
    <t>M 4.2.2.</t>
  </si>
  <si>
    <t>4.2.2.2.</t>
  </si>
  <si>
    <t>Uspostava elektronskog arhiviranja</t>
  </si>
  <si>
    <t>Arhiv kantona</t>
  </si>
  <si>
    <r>
      <t>01.08.2018.</t>
    </r>
    <r>
      <rPr>
        <i/>
        <sz val="10"/>
        <color theme="1"/>
        <rFont val="Calibri Light"/>
        <family val="2"/>
        <scheme val="major"/>
      </rPr>
      <t xml:space="preserve"> godine</t>
    </r>
  </si>
  <si>
    <t>M 4.2.3.</t>
  </si>
  <si>
    <t>4.2.3.1.</t>
  </si>
  <si>
    <t>Utvrditi standarde konfiguracija i izvršiti nabavku opreme</t>
  </si>
  <si>
    <r>
      <t>04.07.2018.</t>
    </r>
    <r>
      <rPr>
        <sz val="10"/>
        <color theme="1"/>
        <rFont val="Calibri Light"/>
        <family val="2"/>
        <scheme val="major"/>
      </rPr>
      <t xml:space="preserve"> godine</t>
    </r>
  </si>
  <si>
    <t>4.2.3.2.</t>
  </si>
  <si>
    <t>Osigurati kompletnu infrastrukturu za pristup internetu sa zajedničkim servisima i sigurnosnim rješenjima</t>
  </si>
  <si>
    <r>
      <t>2018 – 2019.</t>
    </r>
    <r>
      <rPr>
        <sz val="10"/>
        <color theme="1"/>
        <rFont val="Calibri Light"/>
        <family val="2"/>
        <scheme val="major"/>
      </rPr>
      <t xml:space="preserve"> godine</t>
    </r>
  </si>
  <si>
    <t>4.2.3.3.</t>
  </si>
  <si>
    <t>Razvoj e-usluga prema građanima</t>
  </si>
  <si>
    <t xml:space="preserve">Vlada Kantona </t>
  </si>
  <si>
    <t>M 4.2.4.</t>
  </si>
  <si>
    <t xml:space="preserve">4.2.4.1. </t>
  </si>
  <si>
    <t>Ured Vlade</t>
  </si>
  <si>
    <t>4.2.4.3.</t>
  </si>
  <si>
    <t>Izrada regisra i njihovo postavljanje na zvaničnim web stranicama</t>
  </si>
  <si>
    <t>4.2.4.4.</t>
  </si>
  <si>
    <t>Modernizacija zvanične web stranice vlade i organa</t>
  </si>
  <si>
    <t>Ured Vlade i Služba za odnosne sa javnosti</t>
  </si>
  <si>
    <t>UKUPNO</t>
  </si>
  <si>
    <t>Budzet kantona 2018 -2021</t>
  </si>
  <si>
    <t>Vanjski izvori 2018 -2021</t>
  </si>
  <si>
    <t>Svjetska banka.</t>
  </si>
  <si>
    <t>Redovne aktivnosti.</t>
  </si>
  <si>
    <t>Vezamo je za mjeru 1.1.1.3.</t>
  </si>
  <si>
    <t>Van budžetska sredstva, donatori.</t>
  </si>
  <si>
    <t xml:space="preserve">Provedeno kao redovna aktivnost. </t>
  </si>
  <si>
    <t>Provedeno kao redovna aktivnost</t>
  </si>
  <si>
    <t>15.000 KS, i ostali dodnatori.</t>
  </si>
  <si>
    <t>Postoji mogućnost odustajanja od formacije.</t>
  </si>
  <si>
    <t>realizirano kroz aktivnost 1.1.3.1.</t>
  </si>
  <si>
    <t>Fond za zaštitu okoliša.</t>
  </si>
  <si>
    <t>Provedeno roz redovne aktivnosti.</t>
  </si>
  <si>
    <t>76.000 KM Federalno ministasrtvo okoliša.</t>
  </si>
  <si>
    <t>Projekat Federalnog ministarstva.</t>
  </si>
  <si>
    <t xml:space="preserve">Projekat TIKA i bit će utrošena veća finansijska sredstva. </t>
  </si>
  <si>
    <t>Projekat će biti u realizaciji donatora.</t>
  </si>
  <si>
    <t xml:space="preserve">Javno-privatno partnerstvo. </t>
  </si>
  <si>
    <t>OXFAM</t>
  </si>
  <si>
    <t xml:space="preserve">Grad i opštine. </t>
  </si>
  <si>
    <t>0-</t>
  </si>
  <si>
    <t>Viši nivou vlasti</t>
  </si>
  <si>
    <t>U okviru redovnih aktivnosti se provodi.</t>
  </si>
  <si>
    <t>Viši nivoi vlasti.</t>
  </si>
  <si>
    <t>Djelimično zsvršeno.Provedeno kroz redovne aktivnosti.</t>
  </si>
  <si>
    <t>0-0</t>
  </si>
  <si>
    <t>redovne aktivnosti ministarstva.</t>
  </si>
  <si>
    <t>Služba za zapošljavanje.</t>
  </si>
  <si>
    <t>Auto ceste FBiH.</t>
  </si>
  <si>
    <t>Direkcija za ceste F BiH.</t>
  </si>
  <si>
    <t>Kreditna sredstva Gradu.</t>
  </si>
  <si>
    <t>Provodi se kroz redovne aktivnosti.</t>
  </si>
  <si>
    <t>GIZ</t>
  </si>
  <si>
    <t>redovne aktivnosti Ministarstava kroz njihove programe rada., sa Službom za zapošljavanje i NVO sektorom.</t>
  </si>
  <si>
    <t>edovne aktivnosti Ministarstava kroz njihove programe rada., sa Službom za zapošljavanje i NVO sektorom, Pedagoški zavod i privrednici.</t>
  </si>
  <si>
    <t xml:space="preserve">Grad </t>
  </si>
  <si>
    <t>Grad</t>
  </si>
  <si>
    <t>Drugi donatori</t>
  </si>
  <si>
    <t>Gender projekti.</t>
  </si>
  <si>
    <t>Gender projekat</t>
  </si>
  <si>
    <t>Gender projekat.</t>
  </si>
  <si>
    <t>Obezbijeđenje prevoza svim učenicima koji stanuju na udaljenosti većoj od 4 km kroz nabavku.</t>
  </si>
  <si>
    <t>Posebno ranjive kategorije. Socijalna inkluzija.</t>
  </si>
  <si>
    <t>Donatorska sredstva.</t>
  </si>
  <si>
    <t>Donatorska sredstva</t>
  </si>
  <si>
    <t xml:space="preserve">Sanacija krovnog pokrivača u OŠ „Husein ef.Đozo“ Goražde           </t>
  </si>
  <si>
    <t>Od 2.1.7.2 do 2.1.7.5 je jedan projekat,koji se odnosi na školu Husein ef Đozo.</t>
  </si>
  <si>
    <t>Sabrati iznose za školu .</t>
  </si>
  <si>
    <t xml:space="preserve">Ugradnja video nadzora u svim školskim objektima  </t>
  </si>
  <si>
    <t>Donatori</t>
  </si>
  <si>
    <t>Provodi se kroz redovne aktivnosti kontinuirano.</t>
  </si>
  <si>
    <t>Aktivnost se provodi kontinuirano,kroz redovne aktivnosti.</t>
  </si>
  <si>
    <t xml:space="preserve">Projekat završen u 2018. godini bez finansijskih izdataka. </t>
  </si>
  <si>
    <t>Spojiti sa prethodnim kao jedan projekat.</t>
  </si>
  <si>
    <t>Grad,Viši nivoi vlasti.</t>
  </si>
  <si>
    <t>Grad, Turska.</t>
  </si>
  <si>
    <t>Projekat završen.</t>
  </si>
  <si>
    <t>Kanton Sarajeva</t>
  </si>
  <si>
    <t>Provodi se kroz Ministarstvo.</t>
  </si>
  <si>
    <t>Državna i Federalna ministarstva.</t>
  </si>
  <si>
    <t>Provodi se kroz Ministarstvo kao redovna aktivnost.</t>
  </si>
  <si>
    <t>CEP 2</t>
  </si>
  <si>
    <t>Viši nivoi.</t>
  </si>
  <si>
    <t>Fond za zaštitu okoliša i privredni subjekti.</t>
  </si>
  <si>
    <t>Aktivnost se provodi kontinuirano.Nadležnost Federalnog Zavoda za programiranje.</t>
  </si>
  <si>
    <t>Kontinuirane aktivnosti kroz ministarstva</t>
  </si>
  <si>
    <t>Kontinuirane aktivnosti.</t>
  </si>
  <si>
    <t>Kontinuirana aktivnost.</t>
  </si>
  <si>
    <t>Nabavka kombinovane peći za grijanje učenika u OŠ „Prača“ Prača.Izgradnja ograde oko školskog dvorišta u OŠ „Prača.Postavljanje rasvjete u školskom dvorištu u OŠ „Prača“</t>
  </si>
  <si>
    <t>Podrška programima finansiranja redovnih programa sportskih klubova usmjerenih ka takmičarskom sportu,rekreativnog sporta,programima finansiranja redovnih programa sportskih klubova lica sa invaliditetom koji djeluju u sklopu Sportskog saveza za sport i rekreaciju invalida Kantona u takmičarskom sportu.Projekti podrške sportskim školama koje promovišu sport kao osnovni stub života za djecu.Podrška oraganizaciji državnih prvenstava, nastupa reprezentatuvnih selekcija BiH u BPK Goražde, obilježavanje SIGO , Atletskog mitinga učenika osnovnih i srednjih škola i završnica Kupa BiH.</t>
  </si>
  <si>
    <t xml:space="preserve">Viši nivoi vlasti. </t>
  </si>
  <si>
    <t>Izraditi i usvojiti ostale strateške,planske i normativne akte.</t>
  </si>
  <si>
    <t xml:space="preserve">Viši nivoi vlasti; donatroska sredstva. </t>
  </si>
  <si>
    <t>Sanacija i poboljšanje stanja na lokacijama koje predstavljaju prijetnju po okoliš, deponije, jame, grobnice, i groblja za otpad životinjskog porijekla, crne tačke, klizišta, vodotoci I i II kategorije, minirana područja.</t>
  </si>
  <si>
    <t xml:space="preserve">Izvođenje remedijacije bivše deponije komunalnog otpada i deponije šljake ( Haldište) na širem lokalitetu Lug u Zupčićima. </t>
  </si>
  <si>
    <t>Izgradnja obalo utvrda na vodotocima I i II kategorije.</t>
  </si>
  <si>
    <t xml:space="preserve">Hortikulturno uređenje urbanih sredina podizanjem i sanacijom drvoreda, razvojem zelenih površina i podizanje parkova. </t>
  </si>
  <si>
    <t xml:space="preserve">Viši nivoi.Donatorska sredstva. </t>
  </si>
  <si>
    <t>Zaštita izvorišta pitke vode u kantonu.Uspostava stalnog kontinuiranog sistema kontrole pitke vode sa izvorišta.</t>
  </si>
  <si>
    <t xml:space="preserve">Izrada i donošenje zakonskog okvira u oblasti zašti te i
spašavanja ljudi i materijalnih dobara od prirodnih i
drugih  nesreća,  te  dokumenata  iz programiranja  i
planiranja zaštite i spašavanja (procjene ugroženosti,
programa razvoja zaštite i spašavanja, plana zaštite i
spašavanja  na  osnovu metodologije sveobuhvatnog
planiranja)  </t>
  </si>
  <si>
    <t>IObuka  i  opremanje jedinica  i  službi  za  zaštitu  i
spašavanje i jedinica civilne zaštite – Kanton i općine</t>
  </si>
  <si>
    <t xml:space="preserve">Redovna podrška izgradnji sistema za informacijsku i
komunikacijsku podršku Kantonalnog operativnog
centra u Kantonalnoj upravi CZ i općinskih operativnih
centara CZ          
</t>
  </si>
  <si>
    <t xml:space="preserve">Redovne obuke i informiranje stanovništva (škole, MZ,
štabovi) o mjerama zaštite i spašavanja    </t>
  </si>
  <si>
    <t>Mapiranje organizacija  i  grant podrška nevladinim
organizacijama u izgradnji kapaciteta opće namjene i
specijalističkih jedinica iz sustava zaštite i spašavanja</t>
  </si>
  <si>
    <t>3.1.3.5.</t>
  </si>
  <si>
    <t xml:space="preserve">Iniciranje donošenja planova zaštite i spašavanja
kulturno-povijesnih  dobara  od  prirodnih  i  drugih
nesreća   sa   ucrtanim   ugroženim   pokretnim   i
nepokretnim kulturnim dobrima    
</t>
  </si>
  <si>
    <t>3.1.3.6.</t>
  </si>
  <si>
    <t xml:space="preserve">Opremanje sistema koordinacije, osmatranja i
obavještavanja o požarima  </t>
  </si>
  <si>
    <t>Razvoj  infrastrukture  zaštite  od  šumskih  požara  -
održavanje postojećih i izgradnja novih šumskih puteva
u svrhe zaštite šuma od požara, rekreacijsko-turističkih
aktivnosti i korištenja od strane lokalnog stanovništva</t>
  </si>
  <si>
    <t>Redovne aktivnosti koje se provode kontinuirano.</t>
  </si>
  <si>
    <t>Redovna aktivnost koja se porvodi kontinuirano.</t>
  </si>
  <si>
    <t>M 3.1.4.</t>
  </si>
  <si>
    <t>3.1.4.1.</t>
  </si>
  <si>
    <t>Uspostava sistema monitoringa okolišnih komponenti.Nabavka mobilne stanice za mjerenje kvalitete zraka.</t>
  </si>
  <si>
    <t>Izrada registra zagađivača i zagađivanja.</t>
  </si>
  <si>
    <t>3.1.4.2.</t>
  </si>
  <si>
    <t>3.1.4.3</t>
  </si>
  <si>
    <t>Nabavka računarske opreme, web aplikacije ,
instaliranje opreme i software-a i uvezivanje u lokalnu
računarsku mrežu (LAN); obuka za rad</t>
  </si>
  <si>
    <t>Podrška rekonstrukciji i izgradnja mreža za
vodosnabdjevanje.</t>
  </si>
  <si>
    <t>Podrška rekonstrukcije i izgradnji kanalizacionih mreža</t>
  </si>
  <si>
    <t>Podrška izgradnji uređaja za prečišćavanje otpadnih
voda za urbana područja loklanih zajednica</t>
  </si>
  <si>
    <t>Podrška izgradnji uređaja za prečišćavanje otpadnih
voda industrijskih zona</t>
  </si>
  <si>
    <t>Podsticaj rada komunalnih preduzeća.</t>
  </si>
  <si>
    <t>PC 3.3.</t>
  </si>
  <si>
    <t xml:space="preserve">M 3.3.1. </t>
  </si>
  <si>
    <t>Izrada Elaborata/Studije izvodljivosti uvođenja
toplifikacije (tj. integralno rješavanje pitanja grijanja
kroz projekte toplifikacije, poboljšanje toplotne izlolacije
stambenih jedinica i uspostavljanje troškovno efikasnog
sistema grijanja javne uprave i javnih ustanova) i
pokretanje pilot projekta toplifikacije</t>
  </si>
  <si>
    <t>Studija izvodljivosti korištenja obnovljivih izvora energije
na kantonu (solarno zračenje, energija vjetra)</t>
  </si>
  <si>
    <t xml:space="preserve">Izgradnja pogona proizvodnje peleta za snadbijevanje
javnih objekata u kantonu po modelu JPP
</t>
  </si>
  <si>
    <t>3.3.1.5.</t>
  </si>
  <si>
    <t>Podsticanje istraživanja i korištenja obnovljivih izvora
energije ( hidro, solarna i i vjetro energija)</t>
  </si>
  <si>
    <t>3.3.1.6..</t>
  </si>
  <si>
    <t>Uspostava sistema razvoja i racionalnog korištenja šuma.</t>
  </si>
  <si>
    <t>3.3.1.7.</t>
  </si>
  <si>
    <t xml:space="preserve">Razvoj javne rasvjete prelaskom na LED rasvjetu  </t>
  </si>
  <si>
    <t>Donatorska sredstva. Viši nivoi.</t>
  </si>
  <si>
    <t xml:space="preserve">M 3.2.2. </t>
  </si>
  <si>
    <t>3.2.2.1.</t>
  </si>
  <si>
    <t>3.2.2.2.</t>
  </si>
  <si>
    <t>3.2.2.3.</t>
  </si>
  <si>
    <t>3.2.2.4.</t>
  </si>
  <si>
    <t>3.2.2.5.</t>
  </si>
  <si>
    <t>Pripremiti studije lokalizacije i izvodivosti PS/CUO za
pojedine regije. Upisati lokacije u prostorno plansku
dokumentaciju. Izraditi studije izvodivosti za uvođenje
pojedinih komponenti u sklopu PS i uspostavu CUO.</t>
  </si>
  <si>
    <t>Izgradnja sanitarne deponije kao dijela RCUO.</t>
  </si>
  <si>
    <t>Uspostava infrastrukture za prikupljanje i reciklažu
kroz selektivno prikupljanje otpada na području BPK
Goražde.</t>
  </si>
  <si>
    <t>Uspostaviti odlagalište inertnog otpada (pri RCUO)</t>
  </si>
  <si>
    <t>Stvaranje usaglašenog i harmoniziranog normativnog okvira iz oblasti deponovanja i reciklaže.</t>
  </si>
  <si>
    <t>Redovna aktivnost.</t>
  </si>
  <si>
    <t>Utopljavanje javnih i privatnih objekata</t>
  </si>
  <si>
    <t>M 4.1.6.</t>
  </si>
  <si>
    <t>4.1.6.1.</t>
  </si>
  <si>
    <t xml:space="preserve">Podrška organizaciji civilnog društvu </t>
  </si>
  <si>
    <r>
      <t>01.03.2018.</t>
    </r>
    <r>
      <rPr>
        <sz val="11"/>
        <color theme="1"/>
        <rFont val="Calibri"/>
        <family val="2"/>
        <charset val="238"/>
        <scheme val="minor"/>
      </rPr>
      <t xml:space="preserve"> godine</t>
    </r>
  </si>
  <si>
    <t xml:space="preserve">Vlada Kantona, organi </t>
  </si>
  <si>
    <t>Stvoriti normativni okvir uspostave i rada e-vlade,Nabavka,instaliranje i umrežavanje opreme za uspostavu e-vlade.</t>
  </si>
  <si>
    <t>Općine, JKP uz podršku MUPUZO BPK, Civilna zaštita.</t>
  </si>
  <si>
    <t xml:space="preserve">MPŠV BPK Goražde u saradnji sa Kantonalnom upravom civilne zaštite, </t>
  </si>
  <si>
    <t xml:space="preserve">MPZUO, Vlada Kantona , </t>
  </si>
  <si>
    <t>MPZUO</t>
  </si>
  <si>
    <t>Vlada kantona, MPZUO, institucije</t>
  </si>
  <si>
    <t xml:space="preserve">Općine,Komunalna preduzeća, Privredni subjekti </t>
  </si>
  <si>
    <t xml:space="preserve">Općine, viši nivoi </t>
  </si>
  <si>
    <t>MPZUO, Vlada kantona i općine.</t>
  </si>
  <si>
    <t xml:space="preserve">Ministarstvo privrede BPK, projekti,krediti </t>
  </si>
  <si>
    <t xml:space="preserve">Općine i Ministarstvo privrede BPK </t>
  </si>
  <si>
    <t xml:space="preserve">Ministarstvo za privredu BPK, Vlada kantona </t>
  </si>
  <si>
    <t xml:space="preserve">Općine, Ministarstvo za privredu BPK, Ministarstvo za urbanizam BPK-a </t>
  </si>
  <si>
    <t>Priprema i promocija uradjena u okviru redovnih aktivnosti, a pravi projekat će biti utađen u 220 godini.</t>
  </si>
  <si>
    <t>Kontinuirano od 2017-2020 godine</t>
  </si>
  <si>
    <t>2016 - 2020 godine Kontinuirano</t>
  </si>
  <si>
    <t>Kredit i IFAD 2.500000,00 km</t>
  </si>
  <si>
    <t>Juli 2020 godine</t>
  </si>
  <si>
    <t>Decembar 2020 godine</t>
  </si>
  <si>
    <t>2017 – 2020 godine</t>
  </si>
  <si>
    <t>Projekat je u dosta većem iznosu i bit će finansiran od strane komercijalnih partnera, dok iz budžeta ide podrška u iznosu od .210000</t>
  </si>
  <si>
    <t>2016 – 2020 godine</t>
  </si>
  <si>
    <t>2017, 2018, 2019 i 2020 godina - Kontinuirano</t>
  </si>
  <si>
    <t>2017, 2018, 2019 i 2020 godine</t>
  </si>
  <si>
    <t>2016 – 2020 godine kontinuirano</t>
  </si>
  <si>
    <t>1.5.1.10</t>
  </si>
  <si>
    <t>2016-2020 godine</t>
  </si>
  <si>
    <t>*Kontinuirano od 2016-2020 godine</t>
  </si>
  <si>
    <t>2.1.7.20</t>
  </si>
  <si>
    <t>2016-2020 godine * zavrseno</t>
  </si>
  <si>
    <t>2016-2020 godine * kontinuirano</t>
  </si>
  <si>
    <t>2017-2020 godine * kontinuirano</t>
  </si>
  <si>
    <t>2017-2020 godine</t>
  </si>
  <si>
    <t>2016 - 2020 godine</t>
  </si>
  <si>
    <t>2018 - 2020 godine</t>
  </si>
  <si>
    <t>3012.2016. godine</t>
  </si>
  <si>
    <t>01.102019. godine</t>
  </si>
  <si>
    <t>01.102017. godine</t>
  </si>
  <si>
    <t>2018-2010 godine</t>
  </si>
  <si>
    <t>2018 – 2020 godine</t>
  </si>
  <si>
    <t>PC. 4.2.</t>
  </si>
  <si>
    <t>Kreditna sredstva</t>
  </si>
  <si>
    <t xml:space="preserve">Vezamo za Zakon o lokalnom poslovanju. </t>
  </si>
  <si>
    <t>sve je vezano za zakon o lokalnom poslovanju.</t>
  </si>
  <si>
    <t>Ukupno                 2018-2021</t>
  </si>
  <si>
    <t>Reedovne aktivnosti Ministarstava kroz njihove programe rada., sa Službom za zapošljavanje i NVO sektorom.</t>
  </si>
  <si>
    <t>Uspostaviti pogodno privredno okruženje i dinamičnu privredu, zasnovanu na prirodnim resursima i poslovnoj tradiciji</t>
  </si>
  <si>
    <t>Ojačati privredu i poticati izvozno orijentisanu industriju</t>
  </si>
  <si>
    <t>Razviti ruralne sredine koristeći poljoprivredne, šumske i turističke potencijale</t>
  </si>
  <si>
    <t>Razviti turističku ponudu i infrastrukturu u skladu sa raspoloživim potencijalima</t>
  </si>
  <si>
    <t>Unaprijediti poduzetničku infrastrukturu i poslovno okruženje</t>
  </si>
  <si>
    <t>Unaprijediti putnu infrastrukturu</t>
  </si>
  <si>
    <t>Učiniti BPK Goražde mjestom kvalitetnog življenja</t>
  </si>
  <si>
    <t>Kontinuirano razvijati ljudski potencijal BPK Goražde</t>
  </si>
  <si>
    <t>Podržati razvoj sadržaja za sve društvane grupe na području BPK Goražde</t>
  </si>
  <si>
    <t>Osigurati pravedan sistem socijalne i zdravstvene zaštite baziran na potrebama kantona</t>
  </si>
  <si>
    <t>Osigurati održivo upravljanje okolišem i prirodnim resursima, te jačati komunalne infrastrukturne kapacitete Kantona</t>
  </si>
  <si>
    <t>Osigurati efikasnu uspostavu i instrumente implementacije mjera zaštite okoliša</t>
  </si>
  <si>
    <t>Jačati komunalne infrastrukturne kapacitete</t>
  </si>
  <si>
    <t>Povećanje energetske efikasnosti postojećih potrošača i unapređenje korištenja obnovljivih izvora energije</t>
  </si>
  <si>
    <t>Razviti kvalitetnu i efikasnu javnu upravu u službi građana Kantona</t>
  </si>
  <si>
    <t>Povećati efikasnost i transparentnost javne uprave Kantona</t>
  </si>
  <si>
    <t>Modernizovati javnu upravu</t>
  </si>
  <si>
    <t>Unapređenje kvalitete proizvoda i tehnologija u strateškim industrijama BPK Goražde uz fokus na čiste tehnologije</t>
  </si>
  <si>
    <t>Kreiranje atraktivnih mogućnosti za privredna ulaganja domaćih i stranih investitora</t>
  </si>
  <si>
    <t>Podrška izvoznoj orijentaciji privrede i supstituciji uvoza domaćom proizvodnjom</t>
  </si>
  <si>
    <t>Primjena LEADER pristupa i diverzifikacije u ruralnom razvoju</t>
  </si>
  <si>
    <t>Podrška povećanju obima i konkurentnosti poljoprivredne proizvodnje</t>
  </si>
  <si>
    <t>Povezivanje proizvođača iz ruralnih krajeva sa tržištem</t>
  </si>
  <si>
    <t>Korištenje šumskih proizvoda u svrhu ruralnog razvoja</t>
  </si>
  <si>
    <t>Razvoj ruralne turističke ponude</t>
  </si>
  <si>
    <t>Izgradnja turističkih destinacija/lokacija kulturno-historijskog i prirodnog naslijeđa</t>
  </si>
  <si>
    <t>Izgradnja sportsko-rekreativne ponude</t>
  </si>
  <si>
    <t>Unaprijeđenje riječnog i planinskog turizma</t>
  </si>
  <si>
    <t>Promocija turističke ponude i podrška turističkim manifestacijama i događajima</t>
  </si>
  <si>
    <t>Unaprijeđenje postojeće i izgradnja nove poduzetničke infrastrukture</t>
  </si>
  <si>
    <t>Unaprijeđenje poslovnog okruženja kroz reformu zakonskog okvira BPK Goražde i promociju pogodnosti</t>
  </si>
  <si>
    <t>Podrška za zapošljavanje</t>
  </si>
  <si>
    <t>Izgradnja i rekonstrukcija regionalnih cesta</t>
  </si>
  <si>
    <t>Stvaranje uslova za cjeloživotno učenje i planiranje programa za dodatno usavršavanje (prekvalifikacija - dokvalifikacija) u skladu sa potrebama tržišta rada</t>
  </si>
  <si>
    <t>Redovno srednjoškolsko obrazovanje uskladiti sa potrebama tržišta rada</t>
  </si>
  <si>
    <t>Povećanje kapaciteta i uslova rada predškolskih ustanova</t>
  </si>
  <si>
    <t>Dostupnost predškolskog obrazovanja za svu djecu</t>
  </si>
  <si>
    <t>Omogućavanje osnovnog obrazovanja svoj djeci</t>
  </si>
  <si>
    <t>Opremanje škola nastavnim sredstvima i pomagalima u skladu sa standardima i normativima</t>
  </si>
  <si>
    <t>Rekonstrukcija školskih objekata</t>
  </si>
  <si>
    <t>Profesionalni razvoj nastavnika i stručnih saradnika</t>
  </si>
  <si>
    <t>Podsticati razvoj visokog obrazovanja i visokoškolskih ustanova</t>
  </si>
  <si>
    <t>Uspostaviti sistem podrške takmičarskom, rekreativnom i školskom sportu te sportu lica sa invaliditetom</t>
  </si>
  <si>
    <t>Obnova i modernizacija postojećih sportskih objekata te ulaganje u igrališta i javne prostore</t>
  </si>
  <si>
    <t>Podrška medijima u Kantonu i unaprjeđenje informisanosti građana</t>
  </si>
  <si>
    <t>Obogaćivanje kulturnih sadržaja</t>
  </si>
  <si>
    <t xml:space="preserve">Adekvatno sređivanje, čuvanje, korištenje i obilježavanje historijskih činjenica i događaja </t>
  </si>
  <si>
    <t>Razvoj socijalnih/društvenih programa prilagođenih porodicama sa djecom</t>
  </si>
  <si>
    <t>Razvoj infrastrukturnih objekata socijalno ugroženih lica</t>
  </si>
  <si>
    <t>Nastavak provođenja pronatalitetne politike u BPK Goražde</t>
  </si>
  <si>
    <t>Izgradnja sistema socijalne zaštite baziranom na potrebama stanovništva u BPK Goražde, kroz provođenje kantonalnih reformskih procesa u skladu sa reformama na nivou Federacije BiH i EU praksom</t>
  </si>
  <si>
    <t>Opremanje zdravstvenih ustanova neophodnim medicinskim aparatima; i očuvanje i unaprjeđenje fizičkog i mentalnog zdravlja stanovništa u BPK Goražde</t>
  </si>
  <si>
    <t>Podizanje svijesti o značaju i potrebi zaštite okoliša i prirode, te usklađivanje i donošenje strateških i planskih dokumenata i pravnih propisa</t>
  </si>
  <si>
    <t>Saniranje i zaštitita okolišnih komponenti (vode, šume, zrak i tlo, klizišta, zaštita od poplava, minirane površine i crne tačke, zaštićena područja, vodozaštitne zone)</t>
  </si>
  <si>
    <t>Razvoj kapaciteta sistema zaštite i spašavanja i odgovora na prirodne i druge nesreće</t>
  </si>
  <si>
    <t>Uspostava informacionih sistema prostornog uređenja i zaštite okoliša</t>
  </si>
  <si>
    <t>Izgradnja i rekonstrukcija infrastrukture za vodosnabdjevanje, kanalizaciju, otpadne i oborinske vode</t>
  </si>
  <si>
    <t>Uspostavljanje nedostajuće infrastrukture sistema održivog upravljanja otpadom (komunalni otpad i posebni otpad)</t>
  </si>
  <si>
    <t>Optimizacija korištenja energenata i obnovljivih izvora</t>
  </si>
  <si>
    <t>Uspostava administrativnog centra smještanjem organa uprave u jedan objekat</t>
  </si>
  <si>
    <t>Osnaživanje centralnih organa</t>
  </si>
  <si>
    <t>Uspostavljati racionalan i efikasan sistem organizacije uprave i rada javnih službenika</t>
  </si>
  <si>
    <t>Određivanje i provođenje antikoruptivnih mjera i pojednostavljivanje upravnih procedura</t>
  </si>
  <si>
    <t>Razvoj sistema fiskalne discipline, prikupljanja i trošenja javnih sredstava u radu javne uprave</t>
  </si>
  <si>
    <t>Stvaranje uslova za doprinos organizacija civilnog društva u procesima kreiranja politika i donošenja odluka</t>
  </si>
  <si>
    <t>Uspostava elektronskog arhiva</t>
  </si>
  <si>
    <t>Uspostaviti koherentnu računarsku i komunikacijsku, kao i svu prateću infrastrukturu koja će pružiti jeftin, pouzdan i siguran pristup informacija, kako unutar javnog sektora tako i eksterno</t>
  </si>
  <si>
    <t>Uspostaviti e – Vladu, elektornske registre te razvijati web stranice Vlade i ministarstava BPK</t>
  </si>
  <si>
    <t>Pomocna tabela</t>
  </si>
  <si>
    <t>ukupno</t>
  </si>
  <si>
    <t>Vanjski izvori</t>
  </si>
  <si>
    <t>Budzetska sredstva</t>
  </si>
  <si>
    <t>%</t>
  </si>
  <si>
    <t>Izrada i impelementacija kantonalnog alcionog plana za zaštitu okoliša BPK-a Goražde za period 2016-2022</t>
  </si>
  <si>
    <t>Projekat je završen.</t>
  </si>
  <si>
    <t>završen</t>
  </si>
  <si>
    <t>107.200)</t>
  </si>
  <si>
    <t>Ostali donatori</t>
  </si>
  <si>
    <t xml:space="preserve">Nabavka kombinovane peći za grijanje i postavljanje rasvjete su varšene aktivnosti. </t>
  </si>
  <si>
    <t>Asfaltiranje dvorišta škole  OŠ „Fahrudin Fahro Baščelija“</t>
  </si>
  <si>
    <t xml:space="preserve">Podrška projektima iz oblasti informisanja- Jačanje tehničkih kapaciteta RTV BPK-a Goražde.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</si>
</sst>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K_M_-;\-* #,##0\ _K_M_-;_-* &quot;-&quot;\ _K_M_-;_-@_-"/>
    <numFmt numFmtId="165" formatCode="#,##0\ _K_M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theme="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2"/>
      <color theme="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i/>
      <sz val="11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b/>
      <i/>
      <sz val="11"/>
      <name val="Calibri Light"/>
      <family val="2"/>
      <scheme val="major"/>
    </font>
    <font>
      <i/>
      <sz val="11"/>
      <name val="Calibri Light"/>
      <family val="2"/>
      <scheme val="major"/>
    </font>
    <font>
      <sz val="10"/>
      <color rgb="FF9C6500"/>
      <name val="Calibri Light"/>
      <family val="2"/>
      <scheme val="major"/>
    </font>
    <font>
      <i/>
      <sz val="10"/>
      <color rgb="FF000000"/>
      <name val="Calibri Light"/>
      <family val="2"/>
      <scheme val="major"/>
    </font>
    <font>
      <i/>
      <sz val="1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006100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  <xf numFmtId="0" fontId="1" fillId="6" borderId="2" applyNumberFormat="0" applyFont="0" applyAlignment="0" applyProtection="0"/>
    <xf numFmtId="0" fontId="1" fillId="21" borderId="0" applyNumberFormat="0" applyBorder="0" applyAlignment="0" applyProtection="0"/>
  </cellStyleXfs>
  <cellXfs count="205">
    <xf numFmtId="0" fontId="0" fillId="0" borderId="0" xfId="0"/>
    <xf numFmtId="0" fontId="6" fillId="0" borderId="0" xfId="0" applyFont="1" applyAlignment="1">
      <alignment horizontal="center"/>
    </xf>
    <xf numFmtId="3" fontId="0" fillId="0" borderId="0" xfId="0" applyNumberFormat="1" applyAlignment="1">
      <alignment horizontal="right"/>
    </xf>
    <xf numFmtId="3" fontId="21" fillId="0" borderId="3" xfId="0" applyNumberFormat="1" applyFont="1" applyBorder="1" applyAlignment="1">
      <alignment horizontal="right"/>
    </xf>
    <xf numFmtId="3" fontId="22" fillId="8" borderId="3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21" fillId="0" borderId="0" xfId="0" applyFont="1" applyFill="1" applyBorder="1" applyAlignment="1">
      <alignment wrapText="1"/>
    </xf>
    <xf numFmtId="164" fontId="21" fillId="0" borderId="0" xfId="0" applyNumberFormat="1" applyFont="1" applyFill="1" applyBorder="1" applyAlignment="1">
      <alignment wrapText="1"/>
    </xf>
    <xf numFmtId="164" fontId="22" fillId="0" borderId="0" xfId="0" applyNumberFormat="1" applyFont="1" applyFill="1" applyBorder="1" applyAlignment="1">
      <alignment wrapText="1"/>
    </xf>
    <xf numFmtId="0" fontId="6" fillId="0" borderId="0" xfId="0" applyFont="1" applyAlignment="1">
      <alignment wrapText="1"/>
    </xf>
    <xf numFmtId="3" fontId="8" fillId="8" borderId="3" xfId="0" applyNumberFormat="1" applyFont="1" applyFill="1" applyBorder="1" applyAlignment="1">
      <alignment horizontal="right" wrapText="1"/>
    </xf>
    <xf numFmtId="3" fontId="10" fillId="9" borderId="3" xfId="0" applyNumberFormat="1" applyFont="1" applyFill="1" applyBorder="1" applyAlignment="1">
      <alignment horizontal="right" wrapText="1"/>
    </xf>
    <xf numFmtId="3" fontId="12" fillId="10" borderId="3" xfId="0" applyNumberFormat="1" applyFont="1" applyFill="1" applyBorder="1" applyAlignment="1">
      <alignment horizontal="right" wrapText="1"/>
    </xf>
    <xf numFmtId="3" fontId="13" fillId="0" borderId="3" xfId="0" applyNumberFormat="1" applyFont="1" applyBorder="1" applyAlignment="1">
      <alignment horizontal="right"/>
    </xf>
    <xf numFmtId="3" fontId="24" fillId="0" borderId="3" xfId="1" applyNumberFormat="1" applyFont="1" applyFill="1" applyBorder="1" applyAlignment="1">
      <alignment horizontal="right"/>
    </xf>
    <xf numFmtId="3" fontId="13" fillId="0" borderId="3" xfId="0" applyNumberFormat="1" applyFont="1" applyFill="1" applyBorder="1" applyAlignment="1">
      <alignment horizontal="right"/>
    </xf>
    <xf numFmtId="3" fontId="17" fillId="10" borderId="3" xfId="0" applyNumberFormat="1" applyFont="1" applyFill="1" applyBorder="1" applyAlignment="1">
      <alignment horizontal="right" wrapText="1"/>
    </xf>
    <xf numFmtId="3" fontId="16" fillId="9" borderId="3" xfId="0" applyNumberFormat="1" applyFont="1" applyFill="1" applyBorder="1" applyAlignment="1">
      <alignment horizontal="right" wrapText="1"/>
    </xf>
    <xf numFmtId="3" fontId="11" fillId="9" borderId="3" xfId="0" applyNumberFormat="1" applyFont="1" applyFill="1" applyBorder="1" applyAlignment="1">
      <alignment horizontal="right" wrapText="1"/>
    </xf>
    <xf numFmtId="3" fontId="8" fillId="11" borderId="3" xfId="0" applyNumberFormat="1" applyFont="1" applyFill="1" applyBorder="1" applyAlignment="1">
      <alignment horizontal="right" wrapText="1"/>
    </xf>
    <xf numFmtId="3" fontId="10" fillId="12" borderId="3" xfId="0" applyNumberFormat="1" applyFont="1" applyFill="1" applyBorder="1" applyAlignment="1">
      <alignment horizontal="right" wrapText="1"/>
    </xf>
    <xf numFmtId="3" fontId="12" fillId="13" borderId="3" xfId="0" applyNumberFormat="1" applyFont="1" applyFill="1" applyBorder="1" applyAlignment="1">
      <alignment horizontal="right" wrapText="1"/>
    </xf>
    <xf numFmtId="3" fontId="13" fillId="0" borderId="3" xfId="0" applyNumberFormat="1" applyFont="1" applyBorder="1" applyAlignment="1">
      <alignment horizontal="right" wrapText="1"/>
    </xf>
    <xf numFmtId="3" fontId="11" fillId="12" borderId="3" xfId="0" applyNumberFormat="1" applyFont="1" applyFill="1" applyBorder="1" applyAlignment="1">
      <alignment horizontal="right" wrapText="1"/>
    </xf>
    <xf numFmtId="3" fontId="8" fillId="15" borderId="3" xfId="0" applyNumberFormat="1" applyFont="1" applyFill="1" applyBorder="1" applyAlignment="1">
      <alignment horizontal="right" wrapText="1"/>
    </xf>
    <xf numFmtId="3" fontId="10" fillId="16" borderId="3" xfId="0" applyNumberFormat="1" applyFont="1" applyFill="1" applyBorder="1" applyAlignment="1">
      <alignment horizontal="right" wrapText="1"/>
    </xf>
    <xf numFmtId="3" fontId="12" fillId="17" borderId="3" xfId="0" applyNumberFormat="1" applyFont="1" applyFill="1" applyBorder="1" applyAlignment="1">
      <alignment horizontal="right" wrapText="1"/>
    </xf>
    <xf numFmtId="3" fontId="8" fillId="18" borderId="3" xfId="0" applyNumberFormat="1" applyFont="1" applyFill="1" applyBorder="1" applyAlignment="1">
      <alignment horizontal="right" wrapText="1"/>
    </xf>
    <xf numFmtId="3" fontId="10" fillId="19" borderId="3" xfId="0" applyNumberFormat="1" applyFont="1" applyFill="1" applyBorder="1" applyAlignment="1">
      <alignment horizontal="right" wrapText="1"/>
    </xf>
    <xf numFmtId="3" fontId="6" fillId="19" borderId="3" xfId="0" applyNumberFormat="1" applyFont="1" applyFill="1" applyBorder="1" applyAlignment="1">
      <alignment horizontal="right" wrapText="1"/>
    </xf>
    <xf numFmtId="3" fontId="12" fillId="20" borderId="3" xfId="0" applyNumberFormat="1" applyFont="1" applyFill="1" applyBorder="1" applyAlignment="1">
      <alignment horizontal="right" wrapText="1"/>
    </xf>
    <xf numFmtId="0" fontId="0" fillId="0" borderId="0" xfId="0" applyAlignment="1"/>
    <xf numFmtId="0" fontId="6" fillId="0" borderId="0" xfId="0" applyFont="1" applyAlignment="1"/>
    <xf numFmtId="0" fontId="0" fillId="0" borderId="0" xfId="0" applyAlignment="1">
      <alignment horizontal="center"/>
    </xf>
    <xf numFmtId="0" fontId="21" fillId="0" borderId="0" xfId="0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 wrapText="1"/>
    </xf>
    <xf numFmtId="0" fontId="7" fillId="7" borderId="3" xfId="0" applyFont="1" applyFill="1" applyBorder="1" applyAlignment="1">
      <alignment horizontal="center" wrapText="1"/>
    </xf>
    <xf numFmtId="0" fontId="7" fillId="7" borderId="3" xfId="0" applyFont="1" applyFill="1" applyBorder="1" applyAlignment="1">
      <alignment horizontal="left" wrapText="1"/>
    </xf>
    <xf numFmtId="1" fontId="6" fillId="7" borderId="3" xfId="0" applyNumberFormat="1" applyFont="1" applyFill="1" applyBorder="1" applyAlignment="1">
      <alignment horizontal="center" wrapText="1"/>
    </xf>
    <xf numFmtId="3" fontId="6" fillId="7" borderId="3" xfId="0" applyNumberFormat="1" applyFont="1" applyFill="1" applyBorder="1" applyAlignment="1">
      <alignment horizontal="center" wrapText="1"/>
    </xf>
    <xf numFmtId="0" fontId="8" fillId="8" borderId="3" xfId="0" applyFont="1" applyFill="1" applyBorder="1" applyAlignment="1">
      <alignment wrapText="1"/>
    </xf>
    <xf numFmtId="0" fontId="9" fillId="8" borderId="3" xfId="0" applyFont="1" applyFill="1" applyBorder="1" applyAlignment="1">
      <alignment wrapText="1"/>
    </xf>
    <xf numFmtId="164" fontId="8" fillId="8" borderId="3" xfId="0" applyNumberFormat="1" applyFont="1" applyFill="1" applyBorder="1" applyAlignment="1">
      <alignment horizontal="center" wrapText="1"/>
    </xf>
    <xf numFmtId="164" fontId="8" fillId="8" borderId="3" xfId="0" applyNumberFormat="1" applyFont="1" applyFill="1" applyBorder="1" applyAlignment="1">
      <alignment wrapText="1"/>
    </xf>
    <xf numFmtId="0" fontId="10" fillId="9" borderId="3" xfId="0" applyFont="1" applyFill="1" applyBorder="1" applyAlignment="1">
      <alignment wrapText="1"/>
    </xf>
    <xf numFmtId="0" fontId="6" fillId="9" borderId="3" xfId="0" applyFont="1" applyFill="1" applyBorder="1" applyAlignment="1">
      <alignment wrapText="1"/>
    </xf>
    <xf numFmtId="164" fontId="10" fillId="9" borderId="3" xfId="0" applyNumberFormat="1" applyFont="1" applyFill="1" applyBorder="1" applyAlignment="1">
      <alignment horizontal="center" wrapText="1"/>
    </xf>
    <xf numFmtId="164" fontId="10" fillId="9" borderId="3" xfId="0" applyNumberFormat="1" applyFont="1" applyFill="1" applyBorder="1" applyAlignment="1">
      <alignment wrapText="1"/>
    </xf>
    <xf numFmtId="0" fontId="11" fillId="10" borderId="3" xfId="0" applyFont="1" applyFill="1" applyBorder="1" applyAlignment="1">
      <alignment wrapText="1"/>
    </xf>
    <xf numFmtId="0" fontId="12" fillId="10" borderId="3" xfId="0" applyFont="1" applyFill="1" applyBorder="1" applyAlignment="1">
      <alignment wrapText="1"/>
    </xf>
    <xf numFmtId="164" fontId="12" fillId="10" borderId="3" xfId="0" applyNumberFormat="1" applyFont="1" applyFill="1" applyBorder="1" applyAlignment="1">
      <alignment horizontal="center" wrapText="1"/>
    </xf>
    <xf numFmtId="164" fontId="12" fillId="10" borderId="3" xfId="0" applyNumberFormat="1" applyFont="1" applyFill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13" fillId="0" borderId="3" xfId="1" applyFont="1" applyFill="1" applyBorder="1" applyAlignment="1">
      <alignment wrapText="1"/>
    </xf>
    <xf numFmtId="0" fontId="13" fillId="0" borderId="3" xfId="0" applyFont="1" applyFill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165" fontId="13" fillId="0" borderId="3" xfId="0" applyNumberFormat="1" applyFont="1" applyBorder="1" applyAlignment="1"/>
    <xf numFmtId="165" fontId="13" fillId="0" borderId="3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wrapText="1"/>
    </xf>
    <xf numFmtId="0" fontId="13" fillId="0" borderId="3" xfId="0" applyFont="1" applyFill="1" applyBorder="1" applyAlignment="1">
      <alignment wrapText="1"/>
    </xf>
    <xf numFmtId="0" fontId="14" fillId="0" borderId="3" xfId="0" applyFont="1" applyBorder="1" applyAlignment="1">
      <alignment wrapText="1"/>
    </xf>
    <xf numFmtId="0" fontId="11" fillId="10" borderId="3" xfId="0" applyFont="1" applyFill="1" applyBorder="1" applyAlignment="1">
      <alignment horizontal="left" wrapText="1"/>
    </xf>
    <xf numFmtId="0" fontId="12" fillId="10" borderId="3" xfId="0" applyFont="1" applyFill="1" applyBorder="1" applyAlignment="1">
      <alignment horizontal="left" wrapText="1"/>
    </xf>
    <xf numFmtId="0" fontId="10" fillId="9" borderId="3" xfId="0" applyFont="1" applyFill="1" applyBorder="1" applyAlignment="1">
      <alignment horizontal="left" wrapText="1"/>
    </xf>
    <xf numFmtId="0" fontId="6" fillId="9" borderId="3" xfId="0" applyFont="1" applyFill="1" applyBorder="1" applyAlignment="1">
      <alignment horizontal="left" wrapText="1"/>
    </xf>
    <xf numFmtId="0" fontId="15" fillId="0" borderId="3" xfId="0" applyFont="1" applyBorder="1" applyAlignment="1">
      <alignment wrapText="1"/>
    </xf>
    <xf numFmtId="0" fontId="15" fillId="0" borderId="3" xfId="0" applyFont="1" applyBorder="1" applyAlignment="1">
      <alignment horizontal="left" wrapText="1"/>
    </xf>
    <xf numFmtId="0" fontId="16" fillId="10" borderId="3" xfId="0" applyFont="1" applyFill="1" applyBorder="1" applyAlignment="1">
      <alignment horizontal="left" wrapText="1"/>
    </xf>
    <xf numFmtId="0" fontId="17" fillId="10" borderId="3" xfId="0" applyFont="1" applyFill="1" applyBorder="1" applyAlignment="1">
      <alignment wrapText="1"/>
    </xf>
    <xf numFmtId="0" fontId="17" fillId="10" borderId="3" xfId="0" applyFont="1" applyFill="1" applyBorder="1" applyAlignment="1">
      <alignment horizontal="left" wrapText="1"/>
    </xf>
    <xf numFmtId="164" fontId="17" fillId="10" borderId="3" xfId="0" applyNumberFormat="1" applyFont="1" applyFill="1" applyBorder="1" applyAlignment="1">
      <alignment horizontal="center" wrapText="1"/>
    </xf>
    <xf numFmtId="164" fontId="17" fillId="10" borderId="3" xfId="0" applyNumberFormat="1" applyFont="1" applyFill="1" applyBorder="1" applyAlignment="1">
      <alignment wrapText="1"/>
    </xf>
    <xf numFmtId="164" fontId="13" fillId="0" borderId="3" xfId="0" applyNumberFormat="1" applyFont="1" applyBorder="1" applyAlignment="1">
      <alignment horizontal="center"/>
    </xf>
    <xf numFmtId="164" fontId="13" fillId="0" borderId="3" xfId="0" applyNumberFormat="1" applyFont="1" applyBorder="1" applyAlignment="1">
      <alignment wrapText="1"/>
    </xf>
    <xf numFmtId="0" fontId="6" fillId="0" borderId="3" xfId="0" applyFont="1" applyFill="1" applyBorder="1" applyAlignment="1">
      <alignment horizontal="center" wrapText="1"/>
    </xf>
    <xf numFmtId="0" fontId="15" fillId="0" borderId="3" xfId="0" applyFont="1" applyFill="1" applyBorder="1" applyAlignment="1">
      <alignment horizontal="left" wrapText="1"/>
    </xf>
    <xf numFmtId="165" fontId="13" fillId="0" borderId="3" xfId="0" applyNumberFormat="1" applyFont="1" applyFill="1" applyBorder="1" applyAlignment="1"/>
    <xf numFmtId="164" fontId="13" fillId="0" borderId="3" xfId="0" applyNumberFormat="1" applyFont="1" applyFill="1" applyBorder="1" applyAlignment="1">
      <alignment horizontal="center"/>
    </xf>
    <xf numFmtId="164" fontId="13" fillId="0" borderId="3" xfId="0" applyNumberFormat="1" applyFont="1" applyFill="1" applyBorder="1" applyAlignment="1">
      <alignment wrapText="1"/>
    </xf>
    <xf numFmtId="0" fontId="13" fillId="0" borderId="3" xfId="5" applyFont="1" applyFill="1" applyBorder="1" applyAlignment="1">
      <alignment wrapText="1"/>
    </xf>
    <xf numFmtId="0" fontId="14" fillId="0" borderId="3" xfId="0" applyFont="1" applyFill="1" applyBorder="1" applyAlignment="1">
      <alignment wrapText="1"/>
    </xf>
    <xf numFmtId="0" fontId="16" fillId="9" borderId="3" xfId="0" applyFont="1" applyFill="1" applyBorder="1" applyAlignment="1">
      <alignment horizontal="left" wrapText="1"/>
    </xf>
    <xf numFmtId="0" fontId="17" fillId="9" borderId="3" xfId="0" applyFont="1" applyFill="1" applyBorder="1" applyAlignment="1">
      <alignment wrapText="1"/>
    </xf>
    <xf numFmtId="0" fontId="17" fillId="9" borderId="3" xfId="0" applyFont="1" applyFill="1" applyBorder="1" applyAlignment="1">
      <alignment horizontal="left" wrapText="1"/>
    </xf>
    <xf numFmtId="164" fontId="16" fillId="9" borderId="3" xfId="0" applyNumberFormat="1" applyFont="1" applyFill="1" applyBorder="1" applyAlignment="1">
      <alignment horizontal="center" wrapText="1"/>
    </xf>
    <xf numFmtId="164" fontId="16" fillId="9" borderId="3" xfId="0" applyNumberFormat="1" applyFont="1" applyFill="1" applyBorder="1" applyAlignment="1">
      <alignment wrapText="1"/>
    </xf>
    <xf numFmtId="0" fontId="11" fillId="9" borderId="3" xfId="0" applyFont="1" applyFill="1" applyBorder="1" applyAlignment="1">
      <alignment horizontal="left" wrapText="1"/>
    </xf>
    <xf numFmtId="0" fontId="12" fillId="9" borderId="3" xfId="0" applyFont="1" applyFill="1" applyBorder="1" applyAlignment="1">
      <alignment wrapText="1"/>
    </xf>
    <xf numFmtId="0" fontId="12" fillId="9" borderId="3" xfId="0" applyFont="1" applyFill="1" applyBorder="1" applyAlignment="1">
      <alignment horizontal="left" wrapText="1"/>
    </xf>
    <xf numFmtId="164" fontId="11" fillId="9" borderId="3" xfId="0" applyNumberFormat="1" applyFont="1" applyFill="1" applyBorder="1" applyAlignment="1">
      <alignment horizontal="center" wrapText="1"/>
    </xf>
    <xf numFmtId="164" fontId="11" fillId="9" borderId="3" xfId="0" applyNumberFormat="1" applyFont="1" applyFill="1" applyBorder="1" applyAlignment="1">
      <alignment wrapText="1"/>
    </xf>
    <xf numFmtId="0" fontId="18" fillId="4" borderId="3" xfId="3" applyFont="1" applyBorder="1" applyAlignment="1">
      <alignment wrapText="1"/>
    </xf>
    <xf numFmtId="0" fontId="8" fillId="11" borderId="3" xfId="0" applyFont="1" applyFill="1" applyBorder="1" applyAlignment="1">
      <alignment horizontal="left" wrapText="1"/>
    </xf>
    <xf numFmtId="0" fontId="8" fillId="11" borderId="3" xfId="0" applyFont="1" applyFill="1" applyBorder="1" applyAlignment="1">
      <alignment wrapText="1"/>
    </xf>
    <xf numFmtId="164" fontId="8" fillId="11" borderId="3" xfId="0" applyNumberFormat="1" applyFont="1" applyFill="1" applyBorder="1" applyAlignment="1">
      <alignment horizontal="center" wrapText="1"/>
    </xf>
    <xf numFmtId="164" fontId="8" fillId="11" borderId="3" xfId="0" applyNumberFormat="1" applyFont="1" applyFill="1" applyBorder="1" applyAlignment="1">
      <alignment wrapText="1"/>
    </xf>
    <xf numFmtId="0" fontId="10" fillId="12" borderId="3" xfId="0" applyFont="1" applyFill="1" applyBorder="1" applyAlignment="1">
      <alignment horizontal="left" wrapText="1"/>
    </xf>
    <xf numFmtId="0" fontId="6" fillId="12" borderId="3" xfId="0" applyFont="1" applyFill="1" applyBorder="1" applyAlignment="1">
      <alignment wrapText="1"/>
    </xf>
    <xf numFmtId="0" fontId="6" fillId="12" borderId="3" xfId="0" applyFont="1" applyFill="1" applyBorder="1" applyAlignment="1">
      <alignment horizontal="left" wrapText="1"/>
    </xf>
    <xf numFmtId="164" fontId="10" fillId="12" borderId="3" xfId="0" applyNumberFormat="1" applyFont="1" applyFill="1" applyBorder="1" applyAlignment="1">
      <alignment horizontal="center" wrapText="1"/>
    </xf>
    <xf numFmtId="164" fontId="10" fillId="12" borderId="3" xfId="0" applyNumberFormat="1" applyFont="1" applyFill="1" applyBorder="1" applyAlignment="1">
      <alignment wrapText="1"/>
    </xf>
    <xf numFmtId="0" fontId="11" fillId="13" borderId="3" xfId="0" applyFont="1" applyFill="1" applyBorder="1" applyAlignment="1">
      <alignment horizontal="left" wrapText="1"/>
    </xf>
    <xf numFmtId="0" fontId="12" fillId="13" borderId="3" xfId="0" applyFont="1" applyFill="1" applyBorder="1" applyAlignment="1">
      <alignment wrapText="1"/>
    </xf>
    <xf numFmtId="0" fontId="12" fillId="13" borderId="3" xfId="0" applyFont="1" applyFill="1" applyBorder="1" applyAlignment="1">
      <alignment horizontal="left" wrapText="1"/>
    </xf>
    <xf numFmtId="164" fontId="12" fillId="13" borderId="3" xfId="0" applyNumberFormat="1" applyFont="1" applyFill="1" applyBorder="1" applyAlignment="1">
      <alignment horizontal="center" wrapText="1"/>
    </xf>
    <xf numFmtId="164" fontId="12" fillId="13" borderId="3" xfId="0" applyNumberFormat="1" applyFont="1" applyFill="1" applyBorder="1" applyAlignment="1">
      <alignment wrapText="1"/>
    </xf>
    <xf numFmtId="0" fontId="7" fillId="0" borderId="3" xfId="0" applyFont="1" applyBorder="1" applyAlignment="1">
      <alignment horizontal="left" wrapText="1"/>
    </xf>
    <xf numFmtId="164" fontId="13" fillId="0" borderId="3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left" wrapText="1"/>
    </xf>
    <xf numFmtId="0" fontId="14" fillId="0" borderId="3" xfId="0" applyFont="1" applyBorder="1" applyAlignment="1">
      <alignment horizontal="center" wrapText="1"/>
    </xf>
    <xf numFmtId="165" fontId="13" fillId="0" borderId="3" xfId="0" applyNumberFormat="1" applyFont="1" applyBorder="1" applyAlignment="1">
      <alignment horizontal="center" wrapText="1"/>
    </xf>
    <xf numFmtId="0" fontId="13" fillId="0" borderId="3" xfId="1" applyFont="1" applyFill="1" applyBorder="1" applyAlignment="1">
      <alignment horizontal="left" wrapText="1"/>
    </xf>
    <xf numFmtId="0" fontId="15" fillId="0" borderId="3" xfId="0" applyFont="1" applyBorder="1" applyAlignment="1">
      <alignment horizontal="center" wrapText="1"/>
    </xf>
    <xf numFmtId="0" fontId="13" fillId="0" borderId="3" xfId="3" applyFont="1" applyFill="1" applyBorder="1" applyAlignment="1">
      <alignment wrapText="1"/>
    </xf>
    <xf numFmtId="0" fontId="12" fillId="0" borderId="3" xfId="0" applyFont="1" applyBorder="1" applyAlignment="1">
      <alignment horizontal="center" wrapText="1"/>
    </xf>
    <xf numFmtId="0" fontId="11" fillId="12" borderId="3" xfId="0" applyFont="1" applyFill="1" applyBorder="1" applyAlignment="1">
      <alignment horizontal="left" wrapText="1"/>
    </xf>
    <xf numFmtId="0" fontId="12" fillId="12" borderId="3" xfId="0" applyFont="1" applyFill="1" applyBorder="1" applyAlignment="1">
      <alignment wrapText="1"/>
    </xf>
    <xf numFmtId="0" fontId="12" fillId="12" borderId="3" xfId="0" applyFont="1" applyFill="1" applyBorder="1" applyAlignment="1">
      <alignment horizontal="left" wrapText="1"/>
    </xf>
    <xf numFmtId="164" fontId="11" fillId="12" borderId="3" xfId="0" applyNumberFormat="1" applyFont="1" applyFill="1" applyBorder="1" applyAlignment="1">
      <alignment horizontal="center" wrapText="1"/>
    </xf>
    <xf numFmtId="164" fontId="11" fillId="12" borderId="3" xfId="0" applyNumberFormat="1" applyFont="1" applyFill="1" applyBorder="1" applyAlignment="1">
      <alignment wrapText="1"/>
    </xf>
    <xf numFmtId="0" fontId="14" fillId="14" borderId="3" xfId="0" applyFont="1" applyFill="1" applyBorder="1" applyAlignment="1">
      <alignment wrapText="1"/>
    </xf>
    <xf numFmtId="0" fontId="8" fillId="15" borderId="3" xfId="0" applyFont="1" applyFill="1" applyBorder="1" applyAlignment="1">
      <alignment horizontal="left" wrapText="1"/>
    </xf>
    <xf numFmtId="0" fontId="8" fillId="15" borderId="3" xfId="0" applyFont="1" applyFill="1" applyBorder="1" applyAlignment="1">
      <alignment wrapText="1"/>
    </xf>
    <xf numFmtId="164" fontId="8" fillId="15" borderId="3" xfId="0" applyNumberFormat="1" applyFont="1" applyFill="1" applyBorder="1" applyAlignment="1">
      <alignment horizontal="center" wrapText="1"/>
    </xf>
    <xf numFmtId="164" fontId="8" fillId="15" borderId="3" xfId="0" applyNumberFormat="1" applyFont="1" applyFill="1" applyBorder="1" applyAlignment="1">
      <alignment wrapText="1"/>
    </xf>
    <xf numFmtId="0" fontId="10" fillId="16" borderId="3" xfId="0" applyFont="1" applyFill="1" applyBorder="1" applyAlignment="1">
      <alignment horizontal="left" wrapText="1"/>
    </xf>
    <xf numFmtId="0" fontId="6" fillId="16" borderId="3" xfId="0" applyFont="1" applyFill="1" applyBorder="1" applyAlignment="1">
      <alignment wrapText="1"/>
    </xf>
    <xf numFmtId="0" fontId="6" fillId="16" borderId="3" xfId="0" applyFont="1" applyFill="1" applyBorder="1" applyAlignment="1">
      <alignment horizontal="left" wrapText="1"/>
    </xf>
    <xf numFmtId="164" fontId="10" fillId="16" borderId="3" xfId="0" applyNumberFormat="1" applyFont="1" applyFill="1" applyBorder="1" applyAlignment="1">
      <alignment horizontal="center" wrapText="1"/>
    </xf>
    <xf numFmtId="164" fontId="10" fillId="16" borderId="3" xfId="0" applyNumberFormat="1" applyFont="1" applyFill="1" applyBorder="1" applyAlignment="1">
      <alignment wrapText="1"/>
    </xf>
    <xf numFmtId="0" fontId="11" fillId="17" borderId="3" xfId="0" applyFont="1" applyFill="1" applyBorder="1" applyAlignment="1">
      <alignment horizontal="left" wrapText="1"/>
    </xf>
    <xf numFmtId="0" fontId="12" fillId="17" borderId="3" xfId="0" applyFont="1" applyFill="1" applyBorder="1" applyAlignment="1">
      <alignment wrapText="1"/>
    </xf>
    <xf numFmtId="0" fontId="12" fillId="17" borderId="3" xfId="0" applyFont="1" applyFill="1" applyBorder="1" applyAlignment="1">
      <alignment horizontal="left" wrapText="1"/>
    </xf>
    <xf numFmtId="164" fontId="12" fillId="17" borderId="3" xfId="0" applyNumberFormat="1" applyFont="1" applyFill="1" applyBorder="1" applyAlignment="1">
      <alignment horizontal="center" wrapText="1"/>
    </xf>
    <xf numFmtId="164" fontId="12" fillId="17" borderId="3" xfId="0" applyNumberFormat="1" applyFont="1" applyFill="1" applyBorder="1" applyAlignment="1">
      <alignment wrapText="1"/>
    </xf>
    <xf numFmtId="0" fontId="13" fillId="0" borderId="3" xfId="2" applyFont="1" applyFill="1" applyBorder="1" applyAlignment="1">
      <alignment wrapText="1"/>
    </xf>
    <xf numFmtId="0" fontId="13" fillId="0" borderId="3" xfId="0" applyFont="1" applyFill="1" applyBorder="1" applyAlignment="1">
      <alignment horizontal="center" wrapText="1"/>
    </xf>
    <xf numFmtId="0" fontId="8" fillId="18" borderId="3" xfId="0" applyFont="1" applyFill="1" applyBorder="1" applyAlignment="1">
      <alignment horizontal="left" wrapText="1"/>
    </xf>
    <xf numFmtId="0" fontId="8" fillId="18" borderId="3" xfId="0" applyFont="1" applyFill="1" applyBorder="1" applyAlignment="1">
      <alignment wrapText="1"/>
    </xf>
    <xf numFmtId="164" fontId="8" fillId="18" borderId="3" xfId="0" applyNumberFormat="1" applyFont="1" applyFill="1" applyBorder="1" applyAlignment="1">
      <alignment horizontal="center" wrapText="1"/>
    </xf>
    <xf numFmtId="164" fontId="8" fillId="18" borderId="3" xfId="0" applyNumberFormat="1" applyFont="1" applyFill="1" applyBorder="1" applyAlignment="1">
      <alignment wrapText="1"/>
    </xf>
    <xf numFmtId="0" fontId="10" fillId="19" borderId="3" xfId="0" applyFont="1" applyFill="1" applyBorder="1" applyAlignment="1">
      <alignment horizontal="left" wrapText="1"/>
    </xf>
    <xf numFmtId="0" fontId="6" fillId="19" borderId="3" xfId="0" applyFont="1" applyFill="1" applyBorder="1" applyAlignment="1">
      <alignment wrapText="1"/>
    </xf>
    <xf numFmtId="0" fontId="6" fillId="19" borderId="3" xfId="0" applyFont="1" applyFill="1" applyBorder="1" applyAlignment="1">
      <alignment horizontal="left" wrapText="1"/>
    </xf>
    <xf numFmtId="164" fontId="6" fillId="19" borderId="3" xfId="0" applyNumberFormat="1" applyFont="1" applyFill="1" applyBorder="1" applyAlignment="1">
      <alignment horizontal="center" wrapText="1"/>
    </xf>
    <xf numFmtId="164" fontId="6" fillId="19" borderId="3" xfId="0" applyNumberFormat="1" applyFont="1" applyFill="1" applyBorder="1" applyAlignment="1">
      <alignment wrapText="1"/>
    </xf>
    <xf numFmtId="0" fontId="11" fillId="20" borderId="3" xfId="0" applyFont="1" applyFill="1" applyBorder="1" applyAlignment="1">
      <alignment horizontal="left" wrapText="1"/>
    </xf>
    <xf numFmtId="0" fontId="12" fillId="20" borderId="3" xfId="0" applyFont="1" applyFill="1" applyBorder="1" applyAlignment="1">
      <alignment wrapText="1"/>
    </xf>
    <xf numFmtId="0" fontId="12" fillId="20" borderId="3" xfId="0" applyFont="1" applyFill="1" applyBorder="1" applyAlignment="1">
      <alignment horizontal="left" wrapText="1"/>
    </xf>
    <xf numFmtId="164" fontId="12" fillId="20" borderId="3" xfId="0" applyNumberFormat="1" applyFont="1" applyFill="1" applyBorder="1" applyAlignment="1">
      <alignment horizontal="center" wrapText="1"/>
    </xf>
    <xf numFmtId="164" fontId="12" fillId="20" borderId="3" xfId="0" applyNumberFormat="1" applyFont="1" applyFill="1" applyBorder="1" applyAlignment="1">
      <alignment wrapText="1"/>
    </xf>
    <xf numFmtId="0" fontId="13" fillId="0" borderId="3" xfId="4" applyFont="1" applyFill="1" applyBorder="1" applyAlignment="1">
      <alignment wrapText="1"/>
    </xf>
    <xf numFmtId="164" fontId="10" fillId="19" borderId="3" xfId="0" applyNumberFormat="1" applyFont="1" applyFill="1" applyBorder="1" applyAlignment="1">
      <alignment horizontal="center" wrapText="1"/>
    </xf>
    <xf numFmtId="164" fontId="10" fillId="19" borderId="3" xfId="0" applyNumberFormat="1" applyFont="1" applyFill="1" applyBorder="1" applyAlignment="1">
      <alignment wrapText="1"/>
    </xf>
    <xf numFmtId="0" fontId="6" fillId="0" borderId="0" xfId="0" applyFont="1" applyFill="1" applyAlignment="1"/>
    <xf numFmtId="0" fontId="19" fillId="0" borderId="3" xfId="0" applyFont="1" applyBorder="1" applyAlignment="1">
      <alignment wrapText="1"/>
    </xf>
    <xf numFmtId="0" fontId="6" fillId="0" borderId="0" xfId="0" applyFont="1" applyAlignment="1">
      <alignment horizontal="left"/>
    </xf>
    <xf numFmtId="3" fontId="6" fillId="0" borderId="0" xfId="0" applyNumberFormat="1" applyFont="1" applyAlignment="1"/>
    <xf numFmtId="0" fontId="21" fillId="8" borderId="3" xfId="0" applyFont="1" applyFill="1" applyBorder="1" applyAlignment="1"/>
    <xf numFmtId="0" fontId="21" fillId="8" borderId="3" xfId="0" applyFont="1" applyFill="1" applyBorder="1" applyAlignment="1">
      <alignment horizontal="left"/>
    </xf>
    <xf numFmtId="3" fontId="21" fillId="8" borderId="3" xfId="0" applyNumberFormat="1" applyFont="1" applyFill="1" applyBorder="1" applyAlignment="1"/>
    <xf numFmtId="0" fontId="21" fillId="0" borderId="3" xfId="0" applyFont="1" applyBorder="1" applyAlignment="1"/>
    <xf numFmtId="0" fontId="21" fillId="0" borderId="3" xfId="0" applyFont="1" applyBorder="1" applyAlignment="1">
      <alignment horizontal="left"/>
    </xf>
    <xf numFmtId="0" fontId="23" fillId="8" borderId="3" xfId="0" applyFont="1" applyFill="1" applyBorder="1" applyAlignment="1">
      <alignment horizontal="left"/>
    </xf>
    <xf numFmtId="0" fontId="23" fillId="8" borderId="3" xfId="0" applyFont="1" applyFill="1" applyBorder="1" applyAlignment="1"/>
    <xf numFmtId="0" fontId="21" fillId="8" borderId="3" xfId="0" applyFont="1" applyFill="1" applyBorder="1" applyAlignment="1">
      <alignment vertical="center" wrapText="1"/>
    </xf>
    <xf numFmtId="0" fontId="21" fillId="0" borderId="3" xfId="0" applyFont="1" applyBorder="1" applyAlignment="1">
      <alignment horizontal="center" vertical="center" wrapText="1"/>
    </xf>
    <xf numFmtId="0" fontId="22" fillId="8" borderId="3" xfId="0" applyFont="1" applyFill="1" applyBorder="1" applyAlignment="1">
      <alignment horizontal="center" vertical="center" wrapText="1"/>
    </xf>
    <xf numFmtId="0" fontId="24" fillId="0" borderId="3" xfId="3" applyFont="1" applyFill="1" applyBorder="1" applyAlignment="1">
      <alignment wrapText="1"/>
    </xf>
    <xf numFmtId="0" fontId="2" fillId="0" borderId="0" xfId="1" applyFill="1" applyAlignment="1"/>
    <xf numFmtId="0" fontId="25" fillId="17" borderId="3" xfId="1" applyFont="1" applyFill="1" applyBorder="1" applyAlignment="1">
      <alignment horizontal="center" wrapText="1"/>
    </xf>
    <xf numFmtId="0" fontId="26" fillId="17" borderId="3" xfId="1" applyFont="1" applyFill="1" applyBorder="1" applyAlignment="1">
      <alignment wrapText="1"/>
    </xf>
    <xf numFmtId="0" fontId="27" fillId="17" borderId="3" xfId="1" applyFont="1" applyFill="1" applyBorder="1" applyAlignment="1">
      <alignment horizontal="left" wrapText="1"/>
    </xf>
    <xf numFmtId="0" fontId="27" fillId="17" borderId="3" xfId="1" applyFont="1" applyFill="1" applyBorder="1" applyAlignment="1">
      <alignment wrapText="1"/>
    </xf>
    <xf numFmtId="165" fontId="27" fillId="17" borderId="3" xfId="1" applyNumberFormat="1" applyFont="1" applyFill="1" applyBorder="1" applyAlignment="1">
      <alignment wrapText="1"/>
    </xf>
    <xf numFmtId="3" fontId="25" fillId="17" borderId="3" xfId="1" applyNumberFormat="1" applyFont="1" applyFill="1" applyBorder="1" applyAlignment="1">
      <alignment horizontal="right" wrapText="1"/>
    </xf>
    <xf numFmtId="164" fontId="27" fillId="17" borderId="3" xfId="1" applyNumberFormat="1" applyFont="1" applyFill="1" applyBorder="1" applyAlignment="1">
      <alignment horizontal="center" wrapText="1"/>
    </xf>
    <xf numFmtId="164" fontId="27" fillId="17" borderId="3" xfId="1" applyNumberFormat="1" applyFont="1" applyFill="1" applyBorder="1" applyAlignment="1">
      <alignment wrapText="1"/>
    </xf>
    <xf numFmtId="0" fontId="28" fillId="17" borderId="3" xfId="1" applyFont="1" applyFill="1" applyBorder="1" applyAlignment="1">
      <alignment horizontal="center" wrapText="1"/>
    </xf>
    <xf numFmtId="0" fontId="11" fillId="16" borderId="3" xfId="0" applyFont="1" applyFill="1" applyBorder="1" applyAlignment="1">
      <alignment horizontal="left" wrapText="1"/>
    </xf>
    <xf numFmtId="0" fontId="12" fillId="16" borderId="3" xfId="0" applyFont="1" applyFill="1" applyBorder="1" applyAlignment="1">
      <alignment wrapText="1"/>
    </xf>
    <xf numFmtId="0" fontId="12" fillId="16" borderId="3" xfId="0" applyFont="1" applyFill="1" applyBorder="1" applyAlignment="1">
      <alignment horizontal="left" wrapText="1"/>
    </xf>
    <xf numFmtId="3" fontId="11" fillId="16" borderId="3" xfId="0" applyNumberFormat="1" applyFont="1" applyFill="1" applyBorder="1" applyAlignment="1">
      <alignment horizontal="right" wrapText="1"/>
    </xf>
    <xf numFmtId="164" fontId="11" fillId="16" borderId="3" xfId="0" applyNumberFormat="1" applyFont="1" applyFill="1" applyBorder="1" applyAlignment="1">
      <alignment horizontal="center" wrapText="1"/>
    </xf>
    <xf numFmtId="164" fontId="11" fillId="16" borderId="3" xfId="0" applyNumberFormat="1" applyFont="1" applyFill="1" applyBorder="1" applyAlignment="1">
      <alignment wrapText="1"/>
    </xf>
    <xf numFmtId="0" fontId="29" fillId="17" borderId="3" xfId="6" applyFont="1" applyFill="1" applyBorder="1" applyAlignment="1">
      <alignment horizontal="center" wrapText="1"/>
    </xf>
    <xf numFmtId="0" fontId="30" fillId="17" borderId="3" xfId="6" applyFont="1" applyFill="1" applyBorder="1" applyAlignment="1">
      <alignment wrapText="1"/>
    </xf>
    <xf numFmtId="0" fontId="30" fillId="17" borderId="3" xfId="6" applyFont="1" applyFill="1" applyBorder="1" applyAlignment="1">
      <alignment horizontal="left" wrapText="1"/>
    </xf>
    <xf numFmtId="165" fontId="30" fillId="17" borderId="3" xfId="6" applyNumberFormat="1" applyFont="1" applyFill="1" applyBorder="1" applyAlignment="1">
      <alignment wrapText="1"/>
    </xf>
    <xf numFmtId="3" fontId="30" fillId="17" borderId="3" xfId="6" applyNumberFormat="1" applyFont="1" applyFill="1" applyBorder="1" applyAlignment="1">
      <alignment horizontal="right" wrapText="1"/>
    </xf>
    <xf numFmtId="164" fontId="30" fillId="17" borderId="3" xfId="6" applyNumberFormat="1" applyFont="1" applyFill="1" applyBorder="1" applyAlignment="1">
      <alignment horizontal="center" wrapText="1"/>
    </xf>
    <xf numFmtId="164" fontId="30" fillId="17" borderId="3" xfId="6" applyNumberFormat="1" applyFont="1" applyFill="1" applyBorder="1" applyAlignment="1">
      <alignment wrapText="1"/>
    </xf>
    <xf numFmtId="0" fontId="30" fillId="0" borderId="0" xfId="6" applyFont="1" applyFill="1" applyAlignment="1"/>
    <xf numFmtId="0" fontId="12" fillId="0" borderId="0" xfId="0" applyFont="1" applyAlignment="1"/>
    <xf numFmtId="3" fontId="0" fillId="0" borderId="0" xfId="0" applyNumberFormat="1"/>
    <xf numFmtId="0" fontId="0" fillId="0" borderId="3" xfId="0" applyBorder="1"/>
    <xf numFmtId="3" fontId="0" fillId="0" borderId="3" xfId="0" applyNumberFormat="1" applyBorder="1"/>
    <xf numFmtId="0" fontId="0" fillId="0" borderId="3" xfId="0" applyBorder="1" applyAlignment="1">
      <alignment horizontal="center"/>
    </xf>
    <xf numFmtId="10" fontId="0" fillId="0" borderId="3" xfId="0" applyNumberFormat="1" applyBorder="1"/>
    <xf numFmtId="0" fontId="0" fillId="0" borderId="4" xfId="0" applyFill="1" applyBorder="1" applyAlignment="1">
      <alignment horizontal="center"/>
    </xf>
    <xf numFmtId="3" fontId="31" fillId="0" borderId="5" xfId="0" applyNumberFormat="1" applyFont="1" applyBorder="1" applyAlignment="1">
      <alignment horizontal="right" vertical="center" wrapText="1"/>
    </xf>
    <xf numFmtId="3" fontId="31" fillId="0" borderId="6" xfId="0" applyNumberFormat="1" applyFont="1" applyBorder="1" applyAlignment="1">
      <alignment horizontal="right" vertical="center" wrapText="1"/>
    </xf>
    <xf numFmtId="10" fontId="0" fillId="0" borderId="0" xfId="0" applyNumberFormat="1"/>
  </cellXfs>
  <cellStyles count="7">
    <cellStyle name="40% - Accent6" xfId="6" builtinId="51"/>
    <cellStyle name="Bad" xfId="2" builtinId="27"/>
    <cellStyle name="Good" xfId="1" builtinId="26"/>
    <cellStyle name="Input" xfId="4" builtinId="20"/>
    <cellStyle name="Neutral" xfId="3" builtinId="28"/>
    <cellStyle name="Normal" xfId="0" builtinId="0"/>
    <cellStyle name="Note" xfId="5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97"/>
  <sheetViews>
    <sheetView tabSelected="1" zoomScale="84" zoomScaleNormal="84" workbookViewId="0">
      <pane ySplit="1" topLeftCell="A266" activePane="bottomLeft" state="frozen"/>
      <selection activeCell="C1" sqref="C1"/>
      <selection pane="bottomLeft" activeCell="N306" sqref="N306"/>
    </sheetView>
  </sheetViews>
  <sheetFormatPr defaultRowHeight="15" x14ac:dyDescent="0.25"/>
  <cols>
    <col min="1" max="1" width="13" style="1" customWidth="1"/>
    <col min="2" max="2" width="61.42578125" style="9" customWidth="1"/>
    <col min="3" max="3" width="41" style="158" customWidth="1"/>
    <col min="4" max="4" width="21.85546875" style="158" hidden="1" customWidth="1"/>
    <col min="5" max="5" width="19.85546875" style="158" hidden="1" customWidth="1"/>
    <col min="6" max="6" width="21.85546875" style="32" hidden="1" customWidth="1"/>
    <col min="7" max="9" width="12.85546875" style="32" hidden="1" customWidth="1"/>
    <col min="10" max="10" width="19.140625" style="159" bestFit="1" customWidth="1"/>
    <col min="11" max="11" width="20.5703125" style="159" bestFit="1" customWidth="1"/>
    <col min="12" max="12" width="19.140625" style="159" bestFit="1" customWidth="1"/>
    <col min="13" max="14" width="19.140625" style="159" customWidth="1"/>
    <col min="15" max="15" width="15.7109375" style="159" customWidth="1"/>
    <col min="16" max="16" width="19.140625" style="159" bestFit="1" customWidth="1"/>
    <col min="17" max="17" width="19.140625" style="1" customWidth="1"/>
    <col min="18" max="18" width="37.140625" style="9" customWidth="1"/>
    <col min="19" max="16384" width="9.140625" style="32"/>
  </cols>
  <sheetData>
    <row r="1" spans="1:18" ht="45" x14ac:dyDescent="0.25">
      <c r="A1" s="37" t="s">
        <v>0</v>
      </c>
      <c r="B1" s="38" t="s">
        <v>1</v>
      </c>
      <c r="C1" s="39" t="s">
        <v>2</v>
      </c>
      <c r="D1" s="39" t="s">
        <v>3</v>
      </c>
      <c r="E1" s="39" t="s">
        <v>4</v>
      </c>
      <c r="F1" s="37" t="s">
        <v>5</v>
      </c>
      <c r="G1" s="37" t="s">
        <v>6</v>
      </c>
      <c r="H1" s="37" t="s">
        <v>7</v>
      </c>
      <c r="I1" s="37" t="s">
        <v>8</v>
      </c>
      <c r="J1" s="40">
        <v>2018</v>
      </c>
      <c r="K1" s="40">
        <v>2019</v>
      </c>
      <c r="L1" s="40">
        <v>2020</v>
      </c>
      <c r="M1" s="40">
        <v>2021</v>
      </c>
      <c r="N1" s="41" t="s">
        <v>824</v>
      </c>
      <c r="O1" s="41" t="s">
        <v>647</v>
      </c>
      <c r="P1" s="41" t="s">
        <v>648</v>
      </c>
      <c r="Q1" s="37" t="s">
        <v>9</v>
      </c>
      <c r="R1" s="37" t="s">
        <v>10</v>
      </c>
    </row>
    <row r="2" spans="1:18" ht="31.5" x14ac:dyDescent="0.25">
      <c r="A2" s="42" t="s">
        <v>11</v>
      </c>
      <c r="B2" s="43" t="s">
        <v>826</v>
      </c>
      <c r="C2" s="43"/>
      <c r="D2" s="43"/>
      <c r="E2" s="43"/>
      <c r="F2" s="43"/>
      <c r="G2" s="43"/>
      <c r="H2" s="43"/>
      <c r="I2" s="43"/>
      <c r="J2" s="10">
        <f t="shared" ref="J2:O2" si="0">SUM(J3+J20+J48+J71+J94)</f>
        <v>27219000</v>
      </c>
      <c r="K2" s="10">
        <f t="shared" si="0"/>
        <v>48291000</v>
      </c>
      <c r="L2" s="10">
        <f t="shared" si="0"/>
        <v>63045000</v>
      </c>
      <c r="M2" s="10">
        <f t="shared" si="0"/>
        <v>62955000</v>
      </c>
      <c r="N2" s="10">
        <f>SUM(J2:M2)</f>
        <v>201510000</v>
      </c>
      <c r="O2" s="10">
        <f t="shared" si="0"/>
        <v>8845000</v>
      </c>
      <c r="P2" s="10">
        <f t="shared" ref="P2:P8" si="1">N2-O2</f>
        <v>192665000</v>
      </c>
      <c r="Q2" s="44"/>
      <c r="R2" s="45"/>
    </row>
    <row r="3" spans="1:18" x14ac:dyDescent="0.25">
      <c r="A3" s="46" t="s">
        <v>12</v>
      </c>
      <c r="B3" s="47" t="s">
        <v>827</v>
      </c>
      <c r="C3" s="47"/>
      <c r="D3" s="47"/>
      <c r="E3" s="47"/>
      <c r="F3" s="47"/>
      <c r="G3" s="47"/>
      <c r="H3" s="47"/>
      <c r="I3" s="47"/>
      <c r="J3" s="11">
        <f>SUM(J4+J11+J15)</f>
        <v>8725000</v>
      </c>
      <c r="K3" s="11">
        <f t="shared" ref="K3:O3" si="2">SUM(K4+K11+K15)</f>
        <v>2946000</v>
      </c>
      <c r="L3" s="11">
        <f t="shared" si="2"/>
        <v>6260000</v>
      </c>
      <c r="M3" s="11">
        <f t="shared" si="2"/>
        <v>5790000</v>
      </c>
      <c r="N3" s="11">
        <f t="shared" ref="N3:N66" si="3">SUM(J3:M3)</f>
        <v>23721000</v>
      </c>
      <c r="O3" s="11">
        <f t="shared" si="2"/>
        <v>2555000</v>
      </c>
      <c r="P3" s="11">
        <f t="shared" si="1"/>
        <v>21166000</v>
      </c>
      <c r="Q3" s="48"/>
      <c r="R3" s="49"/>
    </row>
    <row r="4" spans="1:18" ht="30" x14ac:dyDescent="0.25">
      <c r="A4" s="50" t="s">
        <v>13</v>
      </c>
      <c r="B4" s="51" t="s">
        <v>843</v>
      </c>
      <c r="C4" s="51"/>
      <c r="D4" s="51"/>
      <c r="E4" s="51"/>
      <c r="F4" s="51"/>
      <c r="G4" s="51"/>
      <c r="H4" s="51"/>
      <c r="I4" s="51"/>
      <c r="J4" s="12">
        <f t="shared" ref="J4:O4" si="4">SUM(J5:J10)</f>
        <v>8661000</v>
      </c>
      <c r="K4" s="12">
        <f t="shared" si="4"/>
        <v>2901000</v>
      </c>
      <c r="L4" s="12">
        <f t="shared" si="4"/>
        <v>5560000</v>
      </c>
      <c r="M4" s="12">
        <f t="shared" si="4"/>
        <v>5680000</v>
      </c>
      <c r="N4" s="12">
        <f t="shared" si="3"/>
        <v>22802000</v>
      </c>
      <c r="O4" s="12">
        <f t="shared" si="4"/>
        <v>1650000</v>
      </c>
      <c r="P4" s="12">
        <f t="shared" si="1"/>
        <v>21152000</v>
      </c>
      <c r="Q4" s="52"/>
      <c r="R4" s="53"/>
    </row>
    <row r="5" spans="1:18" ht="30" x14ac:dyDescent="0.25">
      <c r="A5" s="54" t="s">
        <v>14</v>
      </c>
      <c r="B5" s="55" t="s">
        <v>15</v>
      </c>
      <c r="C5" s="56" t="s">
        <v>16</v>
      </c>
      <c r="D5" s="56"/>
      <c r="E5" s="56"/>
      <c r="F5" s="57" t="s">
        <v>17</v>
      </c>
      <c r="G5" s="58">
        <v>600000</v>
      </c>
      <c r="H5" s="58"/>
      <c r="I5" s="58">
        <v>600000</v>
      </c>
      <c r="J5" s="13">
        <v>661000</v>
      </c>
      <c r="K5" s="13">
        <v>661000</v>
      </c>
      <c r="L5" s="13">
        <v>1200000</v>
      </c>
      <c r="M5" s="13">
        <v>1200000</v>
      </c>
      <c r="N5" s="14">
        <f t="shared" si="3"/>
        <v>3722000</v>
      </c>
      <c r="O5" s="15">
        <v>0</v>
      </c>
      <c r="P5" s="13">
        <f t="shared" si="1"/>
        <v>3722000</v>
      </c>
      <c r="Q5" s="59"/>
      <c r="R5" s="60"/>
    </row>
    <row r="6" spans="1:18" ht="30" x14ac:dyDescent="0.25">
      <c r="A6" s="54" t="s">
        <v>18</v>
      </c>
      <c r="B6" s="55" t="s">
        <v>19</v>
      </c>
      <c r="C6" s="56" t="s">
        <v>16</v>
      </c>
      <c r="D6" s="56"/>
      <c r="E6" s="56"/>
      <c r="F6" s="57" t="s">
        <v>20</v>
      </c>
      <c r="G6" s="58">
        <v>70000</v>
      </c>
      <c r="H6" s="58">
        <v>300000</v>
      </c>
      <c r="I6" s="58">
        <v>370000</v>
      </c>
      <c r="J6" s="13">
        <v>8000000</v>
      </c>
      <c r="K6" s="13">
        <v>2000000</v>
      </c>
      <c r="L6" s="13">
        <v>4000000</v>
      </c>
      <c r="M6" s="13">
        <v>4000000</v>
      </c>
      <c r="N6" s="14">
        <f t="shared" si="3"/>
        <v>18000000</v>
      </c>
      <c r="O6" s="14">
        <v>750000</v>
      </c>
      <c r="P6" s="13">
        <f t="shared" si="1"/>
        <v>17250000</v>
      </c>
      <c r="Q6" s="59"/>
      <c r="R6" s="60" t="s">
        <v>821</v>
      </c>
    </row>
    <row r="7" spans="1:18" ht="30" x14ac:dyDescent="0.25">
      <c r="A7" s="54" t="s">
        <v>21</v>
      </c>
      <c r="B7" s="61" t="s">
        <v>22</v>
      </c>
      <c r="C7" s="56" t="s">
        <v>16</v>
      </c>
      <c r="D7" s="56"/>
      <c r="E7" s="56"/>
      <c r="F7" s="57" t="s">
        <v>17</v>
      </c>
      <c r="G7" s="58"/>
      <c r="H7" s="58"/>
      <c r="I7" s="58"/>
      <c r="J7" s="13">
        <v>0</v>
      </c>
      <c r="K7" s="13">
        <v>200000</v>
      </c>
      <c r="L7" s="13">
        <v>200000</v>
      </c>
      <c r="M7" s="13">
        <v>200000</v>
      </c>
      <c r="N7" s="14">
        <f t="shared" si="3"/>
        <v>600000</v>
      </c>
      <c r="O7" s="14">
        <v>600000</v>
      </c>
      <c r="P7" s="13">
        <f t="shared" si="1"/>
        <v>0</v>
      </c>
      <c r="Q7" s="59"/>
      <c r="R7" s="60"/>
    </row>
    <row r="8" spans="1:18" ht="30" x14ac:dyDescent="0.25">
      <c r="A8" s="54" t="s">
        <v>23</v>
      </c>
      <c r="B8" s="61" t="s">
        <v>24</v>
      </c>
      <c r="C8" s="56" t="s">
        <v>16</v>
      </c>
      <c r="D8" s="56"/>
      <c r="E8" s="56"/>
      <c r="F8" s="57" t="s">
        <v>17</v>
      </c>
      <c r="G8" s="58">
        <v>220000</v>
      </c>
      <c r="H8" s="58"/>
      <c r="I8" s="58">
        <v>220000</v>
      </c>
      <c r="J8" s="13">
        <v>0</v>
      </c>
      <c r="K8" s="13">
        <v>0</v>
      </c>
      <c r="L8" s="13">
        <v>0</v>
      </c>
      <c r="M8" s="13">
        <v>0</v>
      </c>
      <c r="N8" s="14">
        <f t="shared" si="3"/>
        <v>0</v>
      </c>
      <c r="O8" s="15">
        <v>0</v>
      </c>
      <c r="P8" s="13">
        <f t="shared" si="1"/>
        <v>0</v>
      </c>
      <c r="Q8" s="59"/>
      <c r="R8" s="60" t="s">
        <v>822</v>
      </c>
    </row>
    <row r="9" spans="1:18" ht="30" x14ac:dyDescent="0.25">
      <c r="A9" s="54" t="s">
        <v>25</v>
      </c>
      <c r="B9" s="61" t="s">
        <v>26</v>
      </c>
      <c r="C9" s="56" t="s">
        <v>16</v>
      </c>
      <c r="D9" s="56"/>
      <c r="E9" s="56"/>
      <c r="F9" s="62" t="s">
        <v>27</v>
      </c>
      <c r="G9" s="58"/>
      <c r="H9" s="58"/>
      <c r="I9" s="58"/>
      <c r="J9" s="13">
        <v>0</v>
      </c>
      <c r="K9" s="13">
        <v>40000</v>
      </c>
      <c r="L9" s="13">
        <v>60000</v>
      </c>
      <c r="M9" s="13">
        <v>80000</v>
      </c>
      <c r="N9" s="14">
        <f t="shared" si="3"/>
        <v>180000</v>
      </c>
      <c r="O9" s="14">
        <v>0</v>
      </c>
      <c r="P9" s="13">
        <f t="shared" ref="P9:P72" si="5">N9-O9</f>
        <v>180000</v>
      </c>
      <c r="Q9" s="59"/>
      <c r="R9" s="60"/>
    </row>
    <row r="10" spans="1:18" ht="30" x14ac:dyDescent="0.25">
      <c r="A10" s="54" t="s">
        <v>28</v>
      </c>
      <c r="B10" s="61" t="s">
        <v>29</v>
      </c>
      <c r="C10" s="56" t="s">
        <v>16</v>
      </c>
      <c r="D10" s="56"/>
      <c r="E10" s="56"/>
      <c r="F10" s="57" t="s">
        <v>30</v>
      </c>
      <c r="G10" s="58"/>
      <c r="H10" s="58"/>
      <c r="I10" s="58"/>
      <c r="J10" s="13">
        <v>0</v>
      </c>
      <c r="K10" s="13">
        <v>0</v>
      </c>
      <c r="L10" s="13">
        <v>100000</v>
      </c>
      <c r="M10" s="13">
        <v>200000</v>
      </c>
      <c r="N10" s="14">
        <f t="shared" si="3"/>
        <v>300000</v>
      </c>
      <c r="O10" s="14">
        <v>300000</v>
      </c>
      <c r="P10" s="13">
        <f t="shared" si="5"/>
        <v>0</v>
      </c>
      <c r="Q10" s="59"/>
      <c r="R10" s="60" t="s">
        <v>823</v>
      </c>
    </row>
    <row r="11" spans="1:18" ht="30" x14ac:dyDescent="0.25">
      <c r="A11" s="63" t="s">
        <v>31</v>
      </c>
      <c r="B11" s="51" t="s">
        <v>844</v>
      </c>
      <c r="C11" s="64"/>
      <c r="D11" s="64"/>
      <c r="E11" s="64"/>
      <c r="F11" s="51"/>
      <c r="G11" s="51"/>
      <c r="H11" s="51"/>
      <c r="I11" s="51"/>
      <c r="J11" s="12">
        <f>SUM(J12:J14)</f>
        <v>20000</v>
      </c>
      <c r="K11" s="12">
        <f t="shared" ref="K11:O11" si="6">SUM(K12:K14)</f>
        <v>5000</v>
      </c>
      <c r="L11" s="12">
        <f t="shared" si="6"/>
        <v>650000</v>
      </c>
      <c r="M11" s="16">
        <f t="shared" si="6"/>
        <v>50000</v>
      </c>
      <c r="N11" s="16">
        <f t="shared" si="3"/>
        <v>725000</v>
      </c>
      <c r="O11" s="16">
        <f t="shared" si="6"/>
        <v>725000</v>
      </c>
      <c r="P11" s="12">
        <f t="shared" si="5"/>
        <v>0</v>
      </c>
      <c r="Q11" s="52"/>
      <c r="R11" s="53"/>
    </row>
    <row r="12" spans="1:18" ht="30" x14ac:dyDescent="0.25">
      <c r="A12" s="54" t="s">
        <v>32</v>
      </c>
      <c r="B12" s="61" t="s">
        <v>33</v>
      </c>
      <c r="C12" s="56" t="s">
        <v>16</v>
      </c>
      <c r="D12" s="56"/>
      <c r="E12" s="56"/>
      <c r="F12" s="57" t="s">
        <v>34</v>
      </c>
      <c r="G12" s="58">
        <v>10000</v>
      </c>
      <c r="H12" s="58">
        <v>10000</v>
      </c>
      <c r="I12" s="58">
        <v>20000</v>
      </c>
      <c r="J12" s="13">
        <v>20000</v>
      </c>
      <c r="K12" s="13">
        <v>5000</v>
      </c>
      <c r="L12" s="13">
        <v>50000</v>
      </c>
      <c r="M12" s="13">
        <v>50000</v>
      </c>
      <c r="N12" s="14">
        <f t="shared" si="3"/>
        <v>125000</v>
      </c>
      <c r="O12" s="14">
        <v>125000</v>
      </c>
      <c r="P12" s="13">
        <f t="shared" si="5"/>
        <v>0</v>
      </c>
      <c r="Q12" s="59"/>
      <c r="R12" s="60" t="s">
        <v>649</v>
      </c>
    </row>
    <row r="13" spans="1:18" ht="26.25" x14ac:dyDescent="0.25">
      <c r="A13" s="54" t="s">
        <v>35</v>
      </c>
      <c r="B13" s="61" t="s">
        <v>36</v>
      </c>
      <c r="C13" s="56" t="s">
        <v>16</v>
      </c>
      <c r="D13" s="56"/>
      <c r="E13" s="56"/>
      <c r="F13" s="57" t="s">
        <v>37</v>
      </c>
      <c r="G13" s="58"/>
      <c r="H13" s="58"/>
      <c r="I13" s="58"/>
      <c r="J13" s="13">
        <v>0</v>
      </c>
      <c r="K13" s="13">
        <v>0</v>
      </c>
      <c r="L13" s="13">
        <v>0</v>
      </c>
      <c r="M13" s="13">
        <v>0</v>
      </c>
      <c r="N13" s="14">
        <f t="shared" si="3"/>
        <v>0</v>
      </c>
      <c r="O13" s="15">
        <v>0</v>
      </c>
      <c r="P13" s="13">
        <f t="shared" si="5"/>
        <v>0</v>
      </c>
      <c r="Q13" s="59"/>
      <c r="R13" s="60" t="s">
        <v>650</v>
      </c>
    </row>
    <row r="14" spans="1:18" ht="45" x14ac:dyDescent="0.25">
      <c r="A14" s="54" t="s">
        <v>38</v>
      </c>
      <c r="B14" s="61" t="s">
        <v>39</v>
      </c>
      <c r="C14" s="56" t="s">
        <v>40</v>
      </c>
      <c r="D14" s="56"/>
      <c r="E14" s="56"/>
      <c r="F14" s="57" t="s">
        <v>41</v>
      </c>
      <c r="G14" s="58"/>
      <c r="H14" s="58"/>
      <c r="I14" s="58"/>
      <c r="J14" s="13">
        <v>0</v>
      </c>
      <c r="K14" s="13">
        <v>0</v>
      </c>
      <c r="L14" s="13">
        <v>600000</v>
      </c>
      <c r="M14" s="13">
        <v>0</v>
      </c>
      <c r="N14" s="14">
        <f t="shared" si="3"/>
        <v>600000</v>
      </c>
      <c r="O14" s="15">
        <v>600000</v>
      </c>
      <c r="P14" s="13">
        <f t="shared" si="5"/>
        <v>0</v>
      </c>
      <c r="Q14" s="59"/>
      <c r="R14" s="60" t="s">
        <v>793</v>
      </c>
    </row>
    <row r="15" spans="1:18" ht="30" x14ac:dyDescent="0.25">
      <c r="A15" s="63" t="s">
        <v>42</v>
      </c>
      <c r="B15" s="51" t="s">
        <v>845</v>
      </c>
      <c r="C15" s="64"/>
      <c r="D15" s="64"/>
      <c r="E15" s="64"/>
      <c r="F15" s="51"/>
      <c r="G15" s="51"/>
      <c r="H15" s="51"/>
      <c r="I15" s="51"/>
      <c r="J15" s="12">
        <f>SUM(J16:J19)</f>
        <v>44000</v>
      </c>
      <c r="K15" s="12">
        <f t="shared" ref="K15:O15" si="7">SUM(K16:K19)</f>
        <v>40000</v>
      </c>
      <c r="L15" s="12">
        <f t="shared" si="7"/>
        <v>50000</v>
      </c>
      <c r="M15" s="16">
        <f t="shared" si="7"/>
        <v>60000</v>
      </c>
      <c r="N15" s="16">
        <f t="shared" si="3"/>
        <v>194000</v>
      </c>
      <c r="O15" s="16">
        <f t="shared" si="7"/>
        <v>180000</v>
      </c>
      <c r="P15" s="12">
        <f t="shared" si="5"/>
        <v>14000</v>
      </c>
      <c r="Q15" s="52"/>
      <c r="R15" s="53"/>
    </row>
    <row r="16" spans="1:18" ht="26.25" x14ac:dyDescent="0.25">
      <c r="A16" s="54" t="s">
        <v>43</v>
      </c>
      <c r="B16" s="55" t="s">
        <v>44</v>
      </c>
      <c r="C16" s="56" t="s">
        <v>16</v>
      </c>
      <c r="D16" s="56"/>
      <c r="E16" s="56"/>
      <c r="F16" s="57" t="s">
        <v>794</v>
      </c>
      <c r="G16" s="58">
        <v>50000</v>
      </c>
      <c r="H16" s="58">
        <v>90000</v>
      </c>
      <c r="I16" s="58">
        <v>140000</v>
      </c>
      <c r="J16" s="13">
        <v>40000</v>
      </c>
      <c r="K16" s="13">
        <v>40000</v>
      </c>
      <c r="L16" s="13">
        <v>50000</v>
      </c>
      <c r="M16" s="13">
        <v>50000</v>
      </c>
      <c r="N16" s="14">
        <f t="shared" si="3"/>
        <v>180000</v>
      </c>
      <c r="O16" s="14">
        <v>180000</v>
      </c>
      <c r="P16" s="13">
        <f t="shared" si="5"/>
        <v>0</v>
      </c>
      <c r="Q16" s="59"/>
      <c r="R16" s="60"/>
    </row>
    <row r="17" spans="1:18" ht="30" x14ac:dyDescent="0.25">
      <c r="A17" s="54" t="s">
        <v>45</v>
      </c>
      <c r="B17" s="61" t="s">
        <v>46</v>
      </c>
      <c r="C17" s="56" t="s">
        <v>47</v>
      </c>
      <c r="D17" s="56"/>
      <c r="E17" s="56"/>
      <c r="F17" s="57" t="s">
        <v>17</v>
      </c>
      <c r="G17" s="58"/>
      <c r="H17" s="58"/>
      <c r="I17" s="58"/>
      <c r="J17" s="13">
        <v>0</v>
      </c>
      <c r="K17" s="13">
        <v>0</v>
      </c>
      <c r="L17" s="13">
        <v>0</v>
      </c>
      <c r="M17" s="13">
        <v>0</v>
      </c>
      <c r="N17" s="14">
        <f t="shared" si="3"/>
        <v>0</v>
      </c>
      <c r="O17" s="15">
        <v>0</v>
      </c>
      <c r="P17" s="13">
        <f t="shared" si="5"/>
        <v>0</v>
      </c>
      <c r="Q17" s="59"/>
      <c r="R17" s="60"/>
    </row>
    <row r="18" spans="1:18" x14ac:dyDescent="0.25">
      <c r="A18" s="54" t="s">
        <v>48</v>
      </c>
      <c r="B18" s="61" t="s">
        <v>49</v>
      </c>
      <c r="C18" s="56" t="s">
        <v>47</v>
      </c>
      <c r="D18" s="56"/>
      <c r="E18" s="56"/>
      <c r="F18" s="57" t="s">
        <v>17</v>
      </c>
      <c r="G18" s="58"/>
      <c r="H18" s="58"/>
      <c r="I18" s="58"/>
      <c r="J18" s="13">
        <v>0</v>
      </c>
      <c r="K18" s="13">
        <v>0</v>
      </c>
      <c r="L18" s="13">
        <v>0</v>
      </c>
      <c r="M18" s="13">
        <v>0</v>
      </c>
      <c r="N18" s="14">
        <f t="shared" si="3"/>
        <v>0</v>
      </c>
      <c r="O18" s="15">
        <v>0</v>
      </c>
      <c r="P18" s="13">
        <f t="shared" si="5"/>
        <v>0</v>
      </c>
      <c r="Q18" s="59"/>
      <c r="R18" s="60" t="s">
        <v>651</v>
      </c>
    </row>
    <row r="19" spans="1:18" ht="30" x14ac:dyDescent="0.25">
      <c r="A19" s="54" t="s">
        <v>50</v>
      </c>
      <c r="B19" s="55" t="s">
        <v>51</v>
      </c>
      <c r="C19" s="56" t="s">
        <v>52</v>
      </c>
      <c r="D19" s="56"/>
      <c r="E19" s="56"/>
      <c r="F19" s="57" t="s">
        <v>41</v>
      </c>
      <c r="G19" s="58">
        <v>20000</v>
      </c>
      <c r="H19" s="58"/>
      <c r="I19" s="58">
        <v>20000</v>
      </c>
      <c r="J19" s="13">
        <v>4000</v>
      </c>
      <c r="K19" s="13">
        <v>0</v>
      </c>
      <c r="L19" s="13">
        <v>0</v>
      </c>
      <c r="M19" s="13">
        <v>10000</v>
      </c>
      <c r="N19" s="14">
        <f t="shared" si="3"/>
        <v>14000</v>
      </c>
      <c r="O19" s="15">
        <v>0</v>
      </c>
      <c r="P19" s="13">
        <f t="shared" si="5"/>
        <v>14000</v>
      </c>
      <c r="Q19" s="59"/>
      <c r="R19" s="60"/>
    </row>
    <row r="20" spans="1:18" ht="30" x14ac:dyDescent="0.25">
      <c r="A20" s="65" t="s">
        <v>53</v>
      </c>
      <c r="B20" s="46" t="s">
        <v>828</v>
      </c>
      <c r="C20" s="66"/>
      <c r="D20" s="66"/>
      <c r="E20" s="66"/>
      <c r="F20" s="47"/>
      <c r="G20" s="47"/>
      <c r="H20" s="47"/>
      <c r="I20" s="47"/>
      <c r="J20" s="11">
        <f t="shared" ref="J20:O20" si="8">SUM(J21+J26+J33+J39+J43)</f>
        <v>5661000</v>
      </c>
      <c r="K20" s="11">
        <f t="shared" si="8"/>
        <v>2895000</v>
      </c>
      <c r="L20" s="11">
        <f t="shared" si="8"/>
        <v>2365000</v>
      </c>
      <c r="M20" s="11">
        <f t="shared" si="8"/>
        <v>1980000</v>
      </c>
      <c r="N20" s="11">
        <f t="shared" si="3"/>
        <v>12901000</v>
      </c>
      <c r="O20" s="11">
        <f t="shared" si="8"/>
        <v>1890000</v>
      </c>
      <c r="P20" s="11">
        <f t="shared" si="5"/>
        <v>11011000</v>
      </c>
      <c r="Q20" s="48"/>
      <c r="R20" s="49"/>
    </row>
    <row r="21" spans="1:18" x14ac:dyDescent="0.25">
      <c r="A21" s="63" t="s">
        <v>54</v>
      </c>
      <c r="B21" s="51" t="s">
        <v>846</v>
      </c>
      <c r="C21" s="64"/>
      <c r="D21" s="64"/>
      <c r="E21" s="64"/>
      <c r="F21" s="51"/>
      <c r="G21" s="51"/>
      <c r="H21" s="51"/>
      <c r="I21" s="51"/>
      <c r="J21" s="12">
        <f t="shared" ref="J21:O21" si="9">SUM(J22:J25)</f>
        <v>5450000</v>
      </c>
      <c r="K21" s="12">
        <f t="shared" si="9"/>
        <v>2800000</v>
      </c>
      <c r="L21" s="12">
        <f t="shared" si="9"/>
        <v>1125000</v>
      </c>
      <c r="M21" s="12">
        <f t="shared" si="9"/>
        <v>1550000</v>
      </c>
      <c r="N21" s="12">
        <f t="shared" si="3"/>
        <v>10925000</v>
      </c>
      <c r="O21" s="12">
        <f t="shared" si="9"/>
        <v>410000</v>
      </c>
      <c r="P21" s="12">
        <f t="shared" si="5"/>
        <v>10515000</v>
      </c>
      <c r="Q21" s="52"/>
      <c r="R21" s="53"/>
    </row>
    <row r="22" spans="1:18" ht="30" x14ac:dyDescent="0.25">
      <c r="A22" s="54" t="s">
        <v>55</v>
      </c>
      <c r="B22" s="61" t="s">
        <v>56</v>
      </c>
      <c r="C22" s="56" t="s">
        <v>57</v>
      </c>
      <c r="D22" s="56"/>
      <c r="E22" s="56"/>
      <c r="F22" s="67" t="s">
        <v>58</v>
      </c>
      <c r="G22" s="58"/>
      <c r="H22" s="58"/>
      <c r="I22" s="58"/>
      <c r="J22" s="13">
        <v>0</v>
      </c>
      <c r="K22" s="13">
        <v>0</v>
      </c>
      <c r="L22" s="13">
        <v>25000</v>
      </c>
      <c r="M22" s="13">
        <v>50000</v>
      </c>
      <c r="N22" s="13">
        <f t="shared" si="3"/>
        <v>75000</v>
      </c>
      <c r="O22" s="13">
        <v>0</v>
      </c>
      <c r="P22" s="13">
        <f t="shared" si="5"/>
        <v>75000</v>
      </c>
      <c r="Q22" s="59"/>
      <c r="R22" s="60"/>
    </row>
    <row r="23" spans="1:18" ht="30" x14ac:dyDescent="0.25">
      <c r="A23" s="54" t="s">
        <v>59</v>
      </c>
      <c r="B23" s="61" t="s">
        <v>60</v>
      </c>
      <c r="C23" s="56" t="s">
        <v>61</v>
      </c>
      <c r="D23" s="56"/>
      <c r="E23" s="56"/>
      <c r="F23" s="68" t="s">
        <v>795</v>
      </c>
      <c r="G23" s="58">
        <v>235000</v>
      </c>
      <c r="H23" s="58"/>
      <c r="I23" s="58">
        <v>235000</v>
      </c>
      <c r="J23" s="13">
        <v>5440000</v>
      </c>
      <c r="K23" s="13">
        <v>2800000</v>
      </c>
      <c r="L23" s="13">
        <v>600000</v>
      </c>
      <c r="M23" s="13">
        <v>1000000</v>
      </c>
      <c r="N23" s="13">
        <f t="shared" si="3"/>
        <v>9840000</v>
      </c>
      <c r="O23" s="13">
        <v>0</v>
      </c>
      <c r="P23" s="13">
        <f t="shared" si="5"/>
        <v>9840000</v>
      </c>
      <c r="Q23" s="59"/>
      <c r="R23" s="60" t="s">
        <v>796</v>
      </c>
    </row>
    <row r="24" spans="1:18" x14ac:dyDescent="0.25">
      <c r="A24" s="54" t="s">
        <v>62</v>
      </c>
      <c r="B24" s="55" t="s">
        <v>63</v>
      </c>
      <c r="C24" s="56" t="s">
        <v>64</v>
      </c>
      <c r="D24" s="56"/>
      <c r="E24" s="56"/>
      <c r="F24" s="68"/>
      <c r="G24" s="58"/>
      <c r="H24" s="58"/>
      <c r="I24" s="58"/>
      <c r="J24" s="13">
        <v>0</v>
      </c>
      <c r="K24" s="13">
        <v>0</v>
      </c>
      <c r="L24" s="13">
        <v>300000</v>
      </c>
      <c r="M24" s="13">
        <v>300000</v>
      </c>
      <c r="N24" s="13">
        <f t="shared" si="3"/>
        <v>600000</v>
      </c>
      <c r="O24" s="13">
        <v>0</v>
      </c>
      <c r="P24" s="13">
        <f t="shared" si="5"/>
        <v>600000</v>
      </c>
      <c r="Q24" s="59"/>
      <c r="R24" s="60" t="s">
        <v>652</v>
      </c>
    </row>
    <row r="25" spans="1:18" ht="30" x14ac:dyDescent="0.25">
      <c r="A25" s="54" t="s">
        <v>65</v>
      </c>
      <c r="B25" s="55" t="s">
        <v>66</v>
      </c>
      <c r="C25" s="56" t="s">
        <v>67</v>
      </c>
      <c r="D25" s="56"/>
      <c r="E25" s="56"/>
      <c r="F25" s="67" t="s">
        <v>68</v>
      </c>
      <c r="G25" s="58"/>
      <c r="H25" s="58"/>
      <c r="I25" s="58"/>
      <c r="J25" s="13">
        <v>10000</v>
      </c>
      <c r="K25" s="13">
        <v>0</v>
      </c>
      <c r="L25" s="13">
        <v>200000</v>
      </c>
      <c r="M25" s="13">
        <v>200000</v>
      </c>
      <c r="N25" s="13">
        <f t="shared" si="3"/>
        <v>410000</v>
      </c>
      <c r="O25" s="13">
        <v>410000</v>
      </c>
      <c r="P25" s="13">
        <f t="shared" si="5"/>
        <v>0</v>
      </c>
      <c r="Q25" s="59"/>
      <c r="R25" s="60"/>
    </row>
    <row r="26" spans="1:18" ht="30" x14ac:dyDescent="0.25">
      <c r="A26" s="69" t="s">
        <v>69</v>
      </c>
      <c r="B26" s="70" t="s">
        <v>847</v>
      </c>
      <c r="C26" s="71"/>
      <c r="D26" s="71"/>
      <c r="E26" s="71"/>
      <c r="F26" s="70"/>
      <c r="G26" s="70"/>
      <c r="H26" s="70"/>
      <c r="I26" s="70"/>
      <c r="J26" s="12">
        <f>SUM(J27:J32)</f>
        <v>5000</v>
      </c>
      <c r="K26" s="12">
        <f t="shared" ref="K26:O26" si="10">SUM(K27:K32)</f>
        <v>5000</v>
      </c>
      <c r="L26" s="12">
        <f t="shared" si="10"/>
        <v>25000</v>
      </c>
      <c r="M26" s="12">
        <f t="shared" si="10"/>
        <v>25000</v>
      </c>
      <c r="N26" s="12">
        <f t="shared" si="3"/>
        <v>60000</v>
      </c>
      <c r="O26" s="12">
        <f t="shared" si="10"/>
        <v>60000</v>
      </c>
      <c r="P26" s="12">
        <f t="shared" si="5"/>
        <v>0</v>
      </c>
      <c r="Q26" s="52"/>
      <c r="R26" s="53"/>
    </row>
    <row r="27" spans="1:18" ht="30" x14ac:dyDescent="0.25">
      <c r="A27" s="54" t="s">
        <v>70</v>
      </c>
      <c r="B27" s="61" t="s">
        <v>71</v>
      </c>
      <c r="C27" s="56" t="s">
        <v>47</v>
      </c>
      <c r="D27" s="56"/>
      <c r="E27" s="56"/>
      <c r="F27" s="68" t="s">
        <v>72</v>
      </c>
      <c r="G27" s="58"/>
      <c r="H27" s="58"/>
      <c r="I27" s="58"/>
      <c r="J27" s="13">
        <v>0</v>
      </c>
      <c r="K27" s="13">
        <v>0</v>
      </c>
      <c r="L27" s="13">
        <v>0</v>
      </c>
      <c r="M27" s="13">
        <v>0</v>
      </c>
      <c r="N27" s="13">
        <f t="shared" si="3"/>
        <v>0</v>
      </c>
      <c r="O27" s="13">
        <v>0</v>
      </c>
      <c r="P27" s="13">
        <f t="shared" si="5"/>
        <v>0</v>
      </c>
      <c r="Q27" s="59"/>
      <c r="R27" s="60" t="s">
        <v>653</v>
      </c>
    </row>
    <row r="28" spans="1:18" x14ac:dyDescent="0.25">
      <c r="A28" s="54" t="s">
        <v>73</v>
      </c>
      <c r="B28" s="61" t="s">
        <v>74</v>
      </c>
      <c r="C28" s="56" t="s">
        <v>47</v>
      </c>
      <c r="D28" s="56"/>
      <c r="E28" s="56"/>
      <c r="F28" s="68" t="s">
        <v>75</v>
      </c>
      <c r="G28" s="58"/>
      <c r="H28" s="58"/>
      <c r="I28" s="58"/>
      <c r="J28" s="13">
        <v>0</v>
      </c>
      <c r="K28" s="13">
        <v>0</v>
      </c>
      <c r="L28" s="13">
        <v>0</v>
      </c>
      <c r="M28" s="13">
        <v>0</v>
      </c>
      <c r="N28" s="13">
        <f t="shared" si="3"/>
        <v>0</v>
      </c>
      <c r="O28" s="13">
        <v>0</v>
      </c>
      <c r="P28" s="13">
        <f t="shared" si="5"/>
        <v>0</v>
      </c>
      <c r="Q28" s="59"/>
      <c r="R28" s="60" t="s">
        <v>653</v>
      </c>
    </row>
    <row r="29" spans="1:18" ht="30" x14ac:dyDescent="0.25">
      <c r="A29" s="54" t="s">
        <v>76</v>
      </c>
      <c r="B29" s="61" t="s">
        <v>77</v>
      </c>
      <c r="C29" s="56" t="s">
        <v>47</v>
      </c>
      <c r="D29" s="56"/>
      <c r="E29" s="56"/>
      <c r="F29" s="67" t="s">
        <v>78</v>
      </c>
      <c r="G29" s="58"/>
      <c r="H29" s="58"/>
      <c r="I29" s="58"/>
      <c r="J29" s="13">
        <v>5000</v>
      </c>
      <c r="K29" s="13">
        <v>5000</v>
      </c>
      <c r="L29" s="13">
        <v>5000</v>
      </c>
      <c r="M29" s="13">
        <v>5000</v>
      </c>
      <c r="N29" s="14">
        <f t="shared" si="3"/>
        <v>20000</v>
      </c>
      <c r="O29" s="13">
        <v>20000</v>
      </c>
      <c r="P29" s="13">
        <f t="shared" si="5"/>
        <v>0</v>
      </c>
      <c r="Q29" s="59"/>
      <c r="R29" s="60"/>
    </row>
    <row r="30" spans="1:18" ht="30" x14ac:dyDescent="0.25">
      <c r="A30" s="54" t="s">
        <v>79</v>
      </c>
      <c r="B30" s="61" t="s">
        <v>80</v>
      </c>
      <c r="C30" s="56" t="s">
        <v>47</v>
      </c>
      <c r="D30" s="56"/>
      <c r="E30" s="56"/>
      <c r="F30" s="68" t="s">
        <v>81</v>
      </c>
      <c r="G30" s="58"/>
      <c r="H30" s="58"/>
      <c r="I30" s="58"/>
      <c r="J30" s="13">
        <v>0</v>
      </c>
      <c r="K30" s="13">
        <v>0</v>
      </c>
      <c r="L30" s="13">
        <v>20000</v>
      </c>
      <c r="M30" s="13">
        <v>20000</v>
      </c>
      <c r="N30" s="13">
        <f t="shared" si="3"/>
        <v>40000</v>
      </c>
      <c r="O30" s="13">
        <v>40000</v>
      </c>
      <c r="P30" s="13">
        <f t="shared" si="5"/>
        <v>0</v>
      </c>
      <c r="Q30" s="59"/>
      <c r="R30" s="60"/>
    </row>
    <row r="31" spans="1:18" ht="30" x14ac:dyDescent="0.25">
      <c r="A31" s="54" t="s">
        <v>82</v>
      </c>
      <c r="B31" s="61" t="s">
        <v>83</v>
      </c>
      <c r="C31" s="56" t="s">
        <v>47</v>
      </c>
      <c r="D31" s="56"/>
      <c r="E31" s="56"/>
      <c r="F31" s="68" t="s">
        <v>84</v>
      </c>
      <c r="G31" s="58"/>
      <c r="H31" s="58"/>
      <c r="I31" s="58"/>
      <c r="J31" s="13">
        <v>0</v>
      </c>
      <c r="K31" s="13">
        <v>0</v>
      </c>
      <c r="L31" s="13">
        <v>0</v>
      </c>
      <c r="M31" s="13">
        <v>0</v>
      </c>
      <c r="N31" s="13">
        <f t="shared" si="3"/>
        <v>0</v>
      </c>
      <c r="O31" s="13">
        <v>0</v>
      </c>
      <c r="P31" s="13">
        <f t="shared" si="5"/>
        <v>0</v>
      </c>
      <c r="Q31" s="59"/>
      <c r="R31" s="60" t="s">
        <v>654</v>
      </c>
    </row>
    <row r="32" spans="1:18" x14ac:dyDescent="0.25">
      <c r="A32" s="54" t="s">
        <v>85</v>
      </c>
      <c r="B32" s="61" t="s">
        <v>86</v>
      </c>
      <c r="C32" s="56" t="s">
        <v>47</v>
      </c>
      <c r="D32" s="56"/>
      <c r="E32" s="56"/>
      <c r="F32" s="57"/>
      <c r="G32" s="58"/>
      <c r="H32" s="58"/>
      <c r="I32" s="58"/>
      <c r="J32" s="13">
        <v>0</v>
      </c>
      <c r="K32" s="13">
        <v>0</v>
      </c>
      <c r="L32" s="13">
        <v>0</v>
      </c>
      <c r="M32" s="13">
        <v>0</v>
      </c>
      <c r="N32" s="13">
        <f t="shared" si="3"/>
        <v>0</v>
      </c>
      <c r="O32" s="13">
        <v>0</v>
      </c>
      <c r="P32" s="13">
        <f t="shared" si="5"/>
        <v>0</v>
      </c>
      <c r="Q32" s="59"/>
      <c r="R32" s="60" t="s">
        <v>654</v>
      </c>
    </row>
    <row r="33" spans="1:18" x14ac:dyDescent="0.25">
      <c r="A33" s="69" t="s">
        <v>87</v>
      </c>
      <c r="B33" s="70" t="s">
        <v>848</v>
      </c>
      <c r="C33" s="71"/>
      <c r="D33" s="71"/>
      <c r="E33" s="71"/>
      <c r="F33" s="70"/>
      <c r="G33" s="70"/>
      <c r="H33" s="70"/>
      <c r="I33" s="70"/>
      <c r="J33" s="16">
        <f>SUM(J34:J38)</f>
        <v>15000</v>
      </c>
      <c r="K33" s="16">
        <f t="shared" ref="K33:O33" si="11">SUM(K34:K38)</f>
        <v>55000</v>
      </c>
      <c r="L33" s="16">
        <f t="shared" si="11"/>
        <v>1025000</v>
      </c>
      <c r="M33" s="16">
        <f t="shared" si="11"/>
        <v>225000</v>
      </c>
      <c r="N33" s="16">
        <f t="shared" si="3"/>
        <v>1320000</v>
      </c>
      <c r="O33" s="16">
        <f t="shared" si="11"/>
        <v>1320000</v>
      </c>
      <c r="P33" s="16">
        <f t="shared" si="5"/>
        <v>0</v>
      </c>
      <c r="Q33" s="72"/>
      <c r="R33" s="73"/>
    </row>
    <row r="34" spans="1:18" x14ac:dyDescent="0.25">
      <c r="A34" s="54" t="s">
        <v>88</v>
      </c>
      <c r="B34" s="61" t="s">
        <v>89</v>
      </c>
      <c r="C34" s="56" t="s">
        <v>47</v>
      </c>
      <c r="D34" s="56"/>
      <c r="E34" s="56"/>
      <c r="F34" s="68" t="s">
        <v>30</v>
      </c>
      <c r="G34" s="58"/>
      <c r="H34" s="58"/>
      <c r="I34" s="58"/>
      <c r="J34" s="13">
        <v>0</v>
      </c>
      <c r="K34" s="13">
        <v>0</v>
      </c>
      <c r="L34" s="13">
        <v>10000</v>
      </c>
      <c r="M34" s="13">
        <v>10000</v>
      </c>
      <c r="N34" s="13">
        <f t="shared" si="3"/>
        <v>20000</v>
      </c>
      <c r="O34" s="13">
        <v>20000</v>
      </c>
      <c r="P34" s="13">
        <f t="shared" si="5"/>
        <v>0</v>
      </c>
      <c r="Q34" s="74"/>
      <c r="R34" s="75"/>
    </row>
    <row r="35" spans="1:18" ht="30" x14ac:dyDescent="0.25">
      <c r="A35" s="76" t="s">
        <v>90</v>
      </c>
      <c r="B35" s="61" t="s">
        <v>91</v>
      </c>
      <c r="C35" s="56" t="s">
        <v>40</v>
      </c>
      <c r="D35" s="56"/>
      <c r="E35" s="56"/>
      <c r="F35" s="77" t="s">
        <v>92</v>
      </c>
      <c r="G35" s="78"/>
      <c r="H35" s="78"/>
      <c r="I35" s="78"/>
      <c r="J35" s="15">
        <v>15000</v>
      </c>
      <c r="K35" s="15">
        <v>15000</v>
      </c>
      <c r="L35" s="15">
        <v>15000</v>
      </c>
      <c r="M35" s="15">
        <v>15000</v>
      </c>
      <c r="N35" s="15">
        <f t="shared" si="3"/>
        <v>60000</v>
      </c>
      <c r="O35" s="15">
        <v>60000</v>
      </c>
      <c r="P35" s="13">
        <f t="shared" si="5"/>
        <v>0</v>
      </c>
      <c r="Q35" s="79"/>
      <c r="R35" s="80" t="s">
        <v>655</v>
      </c>
    </row>
    <row r="36" spans="1:18" ht="30" x14ac:dyDescent="0.25">
      <c r="A36" s="54" t="s">
        <v>93</v>
      </c>
      <c r="B36" s="61" t="s">
        <v>94</v>
      </c>
      <c r="C36" s="56" t="s">
        <v>95</v>
      </c>
      <c r="D36" s="56"/>
      <c r="E36" s="56"/>
      <c r="F36" s="68" t="s">
        <v>41</v>
      </c>
      <c r="G36" s="58">
        <v>50000</v>
      </c>
      <c r="H36" s="58"/>
      <c r="I36" s="58">
        <v>50000</v>
      </c>
      <c r="J36" s="13">
        <v>0</v>
      </c>
      <c r="K36" s="13">
        <v>0</v>
      </c>
      <c r="L36" s="13">
        <v>0</v>
      </c>
      <c r="M36" s="13"/>
      <c r="N36" s="13">
        <f t="shared" si="3"/>
        <v>0</v>
      </c>
      <c r="O36" s="13">
        <v>0</v>
      </c>
      <c r="P36" s="13">
        <f t="shared" si="5"/>
        <v>0</v>
      </c>
      <c r="Q36" s="74"/>
      <c r="R36" s="75" t="s">
        <v>656</v>
      </c>
    </row>
    <row r="37" spans="1:18" x14ac:dyDescent="0.25">
      <c r="A37" s="54" t="s">
        <v>96</v>
      </c>
      <c r="B37" s="81" t="s">
        <v>97</v>
      </c>
      <c r="C37" s="56" t="s">
        <v>47</v>
      </c>
      <c r="D37" s="56"/>
      <c r="E37" s="56"/>
      <c r="F37" s="67" t="s">
        <v>98</v>
      </c>
      <c r="G37" s="58">
        <v>50000</v>
      </c>
      <c r="H37" s="58"/>
      <c r="I37" s="58">
        <v>50000</v>
      </c>
      <c r="J37" s="13">
        <v>0</v>
      </c>
      <c r="K37" s="13">
        <v>0</v>
      </c>
      <c r="L37" s="13">
        <v>0</v>
      </c>
      <c r="M37" s="13">
        <v>0</v>
      </c>
      <c r="N37" s="13">
        <f t="shared" si="3"/>
        <v>0</v>
      </c>
      <c r="O37" s="13">
        <v>0</v>
      </c>
      <c r="P37" s="13">
        <f t="shared" si="5"/>
        <v>0</v>
      </c>
      <c r="Q37" s="74"/>
      <c r="R37" s="75" t="s">
        <v>657</v>
      </c>
    </row>
    <row r="38" spans="1:18" ht="30" x14ac:dyDescent="0.25">
      <c r="A38" s="54" t="s">
        <v>99</v>
      </c>
      <c r="B38" s="61" t="s">
        <v>100</v>
      </c>
      <c r="C38" s="56" t="s">
        <v>47</v>
      </c>
      <c r="D38" s="56"/>
      <c r="E38" s="56"/>
      <c r="F38" s="68" t="s">
        <v>30</v>
      </c>
      <c r="G38" s="58"/>
      <c r="H38" s="58"/>
      <c r="I38" s="58"/>
      <c r="J38" s="13">
        <v>0</v>
      </c>
      <c r="K38" s="13">
        <v>40000</v>
      </c>
      <c r="L38" s="13">
        <v>1000000</v>
      </c>
      <c r="M38" s="13">
        <v>200000</v>
      </c>
      <c r="N38" s="13">
        <f t="shared" si="3"/>
        <v>1240000</v>
      </c>
      <c r="O38" s="13">
        <v>1240000</v>
      </c>
      <c r="P38" s="13">
        <f t="shared" si="5"/>
        <v>0</v>
      </c>
      <c r="Q38" s="74"/>
      <c r="R38" s="75"/>
    </row>
    <row r="39" spans="1:18" x14ac:dyDescent="0.25">
      <c r="A39" s="69" t="s">
        <v>101</v>
      </c>
      <c r="B39" s="70" t="s">
        <v>849</v>
      </c>
      <c r="C39" s="71"/>
      <c r="D39" s="71"/>
      <c r="E39" s="71"/>
      <c r="F39" s="70"/>
      <c r="G39" s="70"/>
      <c r="H39" s="70"/>
      <c r="I39" s="70"/>
      <c r="J39" s="16">
        <f>SUM(J40:J42)</f>
        <v>100000</v>
      </c>
      <c r="K39" s="16">
        <f t="shared" ref="K39:M39" si="12">SUM(K40:K42)</f>
        <v>0</v>
      </c>
      <c r="L39" s="16">
        <f t="shared" si="12"/>
        <v>50000</v>
      </c>
      <c r="M39" s="16">
        <f t="shared" si="12"/>
        <v>60000</v>
      </c>
      <c r="N39" s="16">
        <f t="shared" si="3"/>
        <v>210000</v>
      </c>
      <c r="O39" s="16"/>
      <c r="P39" s="16">
        <f t="shared" si="5"/>
        <v>210000</v>
      </c>
      <c r="Q39" s="72"/>
      <c r="R39" s="73"/>
    </row>
    <row r="40" spans="1:18" ht="30" x14ac:dyDescent="0.25">
      <c r="A40" s="54" t="s">
        <v>102</v>
      </c>
      <c r="B40" s="61" t="s">
        <v>103</v>
      </c>
      <c r="C40" s="56" t="s">
        <v>104</v>
      </c>
      <c r="D40" s="56"/>
      <c r="E40" s="56"/>
      <c r="F40" s="67" t="s">
        <v>30</v>
      </c>
      <c r="G40" s="58"/>
      <c r="H40" s="58"/>
      <c r="I40" s="58"/>
      <c r="J40" s="13">
        <v>0</v>
      </c>
      <c r="K40" s="13">
        <v>0</v>
      </c>
      <c r="L40" s="13">
        <v>0</v>
      </c>
      <c r="M40" s="13">
        <v>10000</v>
      </c>
      <c r="N40" s="13">
        <f t="shared" si="3"/>
        <v>10000</v>
      </c>
      <c r="O40" s="13">
        <v>10000</v>
      </c>
      <c r="P40" s="13">
        <f t="shared" si="5"/>
        <v>0</v>
      </c>
      <c r="Q40" s="74"/>
      <c r="R40" s="75"/>
    </row>
    <row r="41" spans="1:18" x14ac:dyDescent="0.25">
      <c r="A41" s="54" t="s">
        <v>105</v>
      </c>
      <c r="B41" s="55" t="s">
        <v>106</v>
      </c>
      <c r="C41" s="56" t="s">
        <v>107</v>
      </c>
      <c r="D41" s="56"/>
      <c r="E41" s="56"/>
      <c r="F41" s="67" t="s">
        <v>98</v>
      </c>
      <c r="G41" s="58">
        <v>40000</v>
      </c>
      <c r="H41" s="58">
        <v>60000</v>
      </c>
      <c r="I41" s="58">
        <v>100000</v>
      </c>
      <c r="J41" s="13">
        <v>100000</v>
      </c>
      <c r="K41" s="13">
        <v>0</v>
      </c>
      <c r="L41" s="13">
        <v>50000</v>
      </c>
      <c r="M41" s="13">
        <v>50000</v>
      </c>
      <c r="N41" s="13">
        <f t="shared" si="3"/>
        <v>200000</v>
      </c>
      <c r="O41" s="13">
        <v>0</v>
      </c>
      <c r="P41" s="13">
        <f t="shared" si="5"/>
        <v>200000</v>
      </c>
      <c r="Q41" s="74"/>
      <c r="R41" s="75" t="s">
        <v>658</v>
      </c>
    </row>
    <row r="42" spans="1:18" ht="30" x14ac:dyDescent="0.25">
      <c r="A42" s="54" t="s">
        <v>108</v>
      </c>
      <c r="B42" s="61" t="s">
        <v>109</v>
      </c>
      <c r="C42" s="56" t="s">
        <v>104</v>
      </c>
      <c r="D42" s="56"/>
      <c r="E42" s="56"/>
      <c r="F42" s="67" t="s">
        <v>110</v>
      </c>
      <c r="G42" s="58"/>
      <c r="H42" s="58"/>
      <c r="I42" s="58"/>
      <c r="J42" s="13">
        <v>0</v>
      </c>
      <c r="K42" s="13">
        <v>0</v>
      </c>
      <c r="L42" s="13">
        <v>0</v>
      </c>
      <c r="M42" s="13">
        <v>0</v>
      </c>
      <c r="N42" s="13">
        <f t="shared" si="3"/>
        <v>0</v>
      </c>
      <c r="O42" s="13">
        <v>0</v>
      </c>
      <c r="P42" s="13">
        <f t="shared" si="5"/>
        <v>0</v>
      </c>
      <c r="Q42" s="74"/>
      <c r="R42" s="75" t="s">
        <v>659</v>
      </c>
    </row>
    <row r="43" spans="1:18" x14ac:dyDescent="0.25">
      <c r="A43" s="69" t="s">
        <v>111</v>
      </c>
      <c r="B43" s="70" t="s">
        <v>850</v>
      </c>
      <c r="C43" s="71"/>
      <c r="D43" s="71"/>
      <c r="E43" s="71"/>
      <c r="F43" s="70"/>
      <c r="G43" s="70"/>
      <c r="H43" s="70"/>
      <c r="I43" s="70"/>
      <c r="J43" s="16">
        <f t="shared" ref="J43:O43" si="13">SUM(J44:J47)</f>
        <v>91000</v>
      </c>
      <c r="K43" s="16">
        <f t="shared" si="13"/>
        <v>35000</v>
      </c>
      <c r="L43" s="16">
        <f t="shared" si="13"/>
        <v>140000</v>
      </c>
      <c r="M43" s="16">
        <f t="shared" si="13"/>
        <v>120000</v>
      </c>
      <c r="N43" s="16">
        <f t="shared" si="3"/>
        <v>386000</v>
      </c>
      <c r="O43" s="16">
        <f t="shared" si="13"/>
        <v>100000</v>
      </c>
      <c r="P43" s="16">
        <f t="shared" si="5"/>
        <v>286000</v>
      </c>
      <c r="Q43" s="72"/>
      <c r="R43" s="73"/>
    </row>
    <row r="44" spans="1:18" ht="30" x14ac:dyDescent="0.25">
      <c r="A44" s="54" t="s">
        <v>112</v>
      </c>
      <c r="B44" s="61" t="s">
        <v>113</v>
      </c>
      <c r="C44" s="56" t="s">
        <v>114</v>
      </c>
      <c r="D44" s="56"/>
      <c r="E44" s="56"/>
      <c r="F44" s="62" t="s">
        <v>30</v>
      </c>
      <c r="G44" s="58"/>
      <c r="H44" s="58"/>
      <c r="I44" s="58"/>
      <c r="J44" s="13">
        <v>0</v>
      </c>
      <c r="K44" s="13">
        <v>0</v>
      </c>
      <c r="L44" s="13">
        <v>5000</v>
      </c>
      <c r="M44" s="13">
        <v>5000</v>
      </c>
      <c r="N44" s="13">
        <f t="shared" si="3"/>
        <v>10000</v>
      </c>
      <c r="O44" s="13">
        <v>0</v>
      </c>
      <c r="P44" s="13">
        <f t="shared" si="5"/>
        <v>10000</v>
      </c>
      <c r="Q44" s="74"/>
      <c r="R44" s="75"/>
    </row>
    <row r="45" spans="1:18" ht="30" x14ac:dyDescent="0.25">
      <c r="A45" s="54" t="s">
        <v>115</v>
      </c>
      <c r="B45" s="61" t="s">
        <v>116</v>
      </c>
      <c r="C45" s="56" t="s">
        <v>117</v>
      </c>
      <c r="D45" s="56"/>
      <c r="E45" s="56"/>
      <c r="F45" s="62" t="s">
        <v>118</v>
      </c>
      <c r="G45" s="58"/>
      <c r="H45" s="58"/>
      <c r="I45" s="58"/>
      <c r="J45" s="13">
        <v>15000</v>
      </c>
      <c r="K45" s="13">
        <v>15000</v>
      </c>
      <c r="L45" s="13">
        <v>15000</v>
      </c>
      <c r="M45" s="13">
        <v>15000</v>
      </c>
      <c r="N45" s="13">
        <f t="shared" si="3"/>
        <v>60000</v>
      </c>
      <c r="O45" s="13">
        <v>60000</v>
      </c>
      <c r="P45" s="13">
        <f t="shared" si="5"/>
        <v>0</v>
      </c>
      <c r="Q45" s="74"/>
      <c r="R45" s="75"/>
    </row>
    <row r="46" spans="1:18" ht="30" x14ac:dyDescent="0.25">
      <c r="A46" s="76" t="s">
        <v>119</v>
      </c>
      <c r="B46" s="61" t="s">
        <v>120</v>
      </c>
      <c r="C46" s="56" t="s">
        <v>121</v>
      </c>
      <c r="D46" s="56"/>
      <c r="E46" s="56"/>
      <c r="F46" s="82" t="s">
        <v>797</v>
      </c>
      <c r="G46" s="78">
        <v>20000</v>
      </c>
      <c r="H46" s="78"/>
      <c r="I46" s="78"/>
      <c r="J46" s="15">
        <v>76000</v>
      </c>
      <c r="K46" s="15">
        <v>0</v>
      </c>
      <c r="L46" s="15">
        <v>100000</v>
      </c>
      <c r="M46" s="15">
        <v>100000</v>
      </c>
      <c r="N46" s="15">
        <f t="shared" si="3"/>
        <v>276000</v>
      </c>
      <c r="O46" s="15">
        <v>0</v>
      </c>
      <c r="P46" s="15">
        <f t="shared" si="5"/>
        <v>276000</v>
      </c>
      <c r="Q46" s="79"/>
      <c r="R46" s="80" t="s">
        <v>660</v>
      </c>
    </row>
    <row r="47" spans="1:18" ht="30" x14ac:dyDescent="0.25">
      <c r="A47" s="54" t="s">
        <v>122</v>
      </c>
      <c r="B47" s="61" t="s">
        <v>123</v>
      </c>
      <c r="C47" s="56" t="s">
        <v>124</v>
      </c>
      <c r="D47" s="56"/>
      <c r="E47" s="56"/>
      <c r="F47" s="62" t="s">
        <v>30</v>
      </c>
      <c r="G47" s="58"/>
      <c r="H47" s="58"/>
      <c r="I47" s="58"/>
      <c r="J47" s="13">
        <v>0</v>
      </c>
      <c r="K47" s="13">
        <v>20000</v>
      </c>
      <c r="L47" s="13">
        <v>20000</v>
      </c>
      <c r="M47" s="13">
        <v>0</v>
      </c>
      <c r="N47" s="13">
        <f t="shared" si="3"/>
        <v>40000</v>
      </c>
      <c r="O47" s="13">
        <v>40000</v>
      </c>
      <c r="P47" s="13">
        <f t="shared" si="5"/>
        <v>0</v>
      </c>
      <c r="Q47" s="74"/>
      <c r="R47" s="75"/>
    </row>
    <row r="48" spans="1:18" ht="30" x14ac:dyDescent="0.25">
      <c r="A48" s="83" t="s">
        <v>125</v>
      </c>
      <c r="B48" s="84" t="s">
        <v>829</v>
      </c>
      <c r="C48" s="85"/>
      <c r="D48" s="85"/>
      <c r="E48" s="85"/>
      <c r="F48" s="84"/>
      <c r="G48" s="84"/>
      <c r="H48" s="84"/>
      <c r="I48" s="84"/>
      <c r="J48" s="17">
        <f t="shared" ref="J48:O48" si="14">SUM(J49+J56+J59+J65)</f>
        <v>81000</v>
      </c>
      <c r="K48" s="17">
        <f t="shared" si="14"/>
        <v>184000</v>
      </c>
      <c r="L48" s="17">
        <f t="shared" si="14"/>
        <v>520000</v>
      </c>
      <c r="M48" s="17">
        <f t="shared" si="14"/>
        <v>1145000</v>
      </c>
      <c r="N48" s="17">
        <f t="shared" si="3"/>
        <v>1930000</v>
      </c>
      <c r="O48" s="17">
        <f t="shared" si="14"/>
        <v>1572000</v>
      </c>
      <c r="P48" s="17">
        <f t="shared" si="5"/>
        <v>358000</v>
      </c>
      <c r="Q48" s="86"/>
      <c r="R48" s="87"/>
    </row>
    <row r="49" spans="1:18" ht="30" x14ac:dyDescent="0.25">
      <c r="A49" s="69" t="s">
        <v>126</v>
      </c>
      <c r="B49" s="70" t="s">
        <v>851</v>
      </c>
      <c r="C49" s="71"/>
      <c r="D49" s="71"/>
      <c r="E49" s="71"/>
      <c r="F49" s="70"/>
      <c r="G49" s="70"/>
      <c r="H49" s="70"/>
      <c r="I49" s="70"/>
      <c r="J49" s="16">
        <f t="shared" ref="J49:O49" si="15">SUM(J50:J55)</f>
        <v>10000</v>
      </c>
      <c r="K49" s="16">
        <f t="shared" si="15"/>
        <v>36000</v>
      </c>
      <c r="L49" s="16">
        <f t="shared" si="15"/>
        <v>350000</v>
      </c>
      <c r="M49" s="16">
        <f t="shared" si="15"/>
        <v>870000</v>
      </c>
      <c r="N49" s="16">
        <f t="shared" si="3"/>
        <v>1266000</v>
      </c>
      <c r="O49" s="16">
        <f t="shared" si="15"/>
        <v>1154000</v>
      </c>
      <c r="P49" s="16">
        <f t="shared" si="5"/>
        <v>112000</v>
      </c>
      <c r="Q49" s="72"/>
      <c r="R49" s="73"/>
    </row>
    <row r="50" spans="1:18" ht="30" x14ac:dyDescent="0.25">
      <c r="A50" s="54" t="s">
        <v>127</v>
      </c>
      <c r="B50" s="61" t="s">
        <v>128</v>
      </c>
      <c r="C50" s="56" t="s">
        <v>129</v>
      </c>
      <c r="D50" s="56"/>
      <c r="E50" s="56"/>
      <c r="F50" s="62" t="s">
        <v>798</v>
      </c>
      <c r="G50" s="58"/>
      <c r="H50" s="58"/>
      <c r="I50" s="58"/>
      <c r="J50" s="13">
        <v>0</v>
      </c>
      <c r="K50" s="13">
        <v>0</v>
      </c>
      <c r="L50" s="13">
        <v>0</v>
      </c>
      <c r="M50" s="13">
        <v>50000</v>
      </c>
      <c r="N50" s="13">
        <f t="shared" si="3"/>
        <v>50000</v>
      </c>
      <c r="O50" s="13">
        <v>0</v>
      </c>
      <c r="P50" s="13">
        <f t="shared" si="5"/>
        <v>50000</v>
      </c>
      <c r="Q50" s="74"/>
      <c r="R50" s="75" t="s">
        <v>661</v>
      </c>
    </row>
    <row r="51" spans="1:18" ht="30" x14ac:dyDescent="0.25">
      <c r="A51" s="54" t="s">
        <v>130</v>
      </c>
      <c r="B51" s="61" t="s">
        <v>131</v>
      </c>
      <c r="C51" s="56" t="s">
        <v>132</v>
      </c>
      <c r="D51" s="56"/>
      <c r="E51" s="56"/>
      <c r="F51" s="62" t="s">
        <v>799</v>
      </c>
      <c r="G51" s="58"/>
      <c r="H51" s="58"/>
      <c r="I51" s="58"/>
      <c r="J51" s="13">
        <v>0</v>
      </c>
      <c r="K51" s="13">
        <v>0</v>
      </c>
      <c r="L51" s="13">
        <v>0</v>
      </c>
      <c r="M51" s="13">
        <v>20000</v>
      </c>
      <c r="N51" s="13">
        <f t="shared" si="3"/>
        <v>20000</v>
      </c>
      <c r="O51" s="13">
        <v>20000</v>
      </c>
      <c r="P51" s="13">
        <f t="shared" si="5"/>
        <v>0</v>
      </c>
      <c r="Q51" s="74"/>
      <c r="R51" s="75" t="s">
        <v>662</v>
      </c>
    </row>
    <row r="52" spans="1:18" ht="30" x14ac:dyDescent="0.25">
      <c r="A52" s="54" t="s">
        <v>133</v>
      </c>
      <c r="B52" s="61" t="s">
        <v>134</v>
      </c>
      <c r="C52" s="56" t="s">
        <v>132</v>
      </c>
      <c r="D52" s="56"/>
      <c r="E52" s="56"/>
      <c r="F52" s="62" t="s">
        <v>799</v>
      </c>
      <c r="G52" s="58"/>
      <c r="H52" s="58"/>
      <c r="I52" s="58"/>
      <c r="J52" s="13">
        <v>0</v>
      </c>
      <c r="K52" s="13">
        <v>12000</v>
      </c>
      <c r="L52" s="13">
        <v>50000</v>
      </c>
      <c r="M52" s="13">
        <v>50000</v>
      </c>
      <c r="N52" s="13">
        <f t="shared" si="3"/>
        <v>112000</v>
      </c>
      <c r="O52" s="13">
        <v>112000</v>
      </c>
      <c r="P52" s="13">
        <f t="shared" si="5"/>
        <v>0</v>
      </c>
      <c r="Q52" s="74"/>
      <c r="R52" s="75"/>
    </row>
    <row r="53" spans="1:18" ht="30" x14ac:dyDescent="0.25">
      <c r="A53" s="54" t="s">
        <v>135</v>
      </c>
      <c r="B53" s="61" t="s">
        <v>136</v>
      </c>
      <c r="C53" s="56" t="s">
        <v>129</v>
      </c>
      <c r="D53" s="56"/>
      <c r="E53" s="56"/>
      <c r="F53" s="62" t="s">
        <v>799</v>
      </c>
      <c r="G53" s="58"/>
      <c r="H53" s="58"/>
      <c r="I53" s="58"/>
      <c r="J53" s="13">
        <v>0</v>
      </c>
      <c r="K53" s="13">
        <v>12000</v>
      </c>
      <c r="L53" s="13">
        <v>0</v>
      </c>
      <c r="M53" s="13">
        <v>50000</v>
      </c>
      <c r="N53" s="13">
        <f t="shared" si="3"/>
        <v>62000</v>
      </c>
      <c r="O53" s="13"/>
      <c r="P53" s="13">
        <f t="shared" si="5"/>
        <v>62000</v>
      </c>
      <c r="Q53" s="74"/>
      <c r="R53" s="75" t="s">
        <v>663</v>
      </c>
    </row>
    <row r="54" spans="1:18" ht="30" x14ac:dyDescent="0.25">
      <c r="A54" s="54" t="s">
        <v>137</v>
      </c>
      <c r="B54" s="61" t="s">
        <v>138</v>
      </c>
      <c r="C54" s="56" t="s">
        <v>139</v>
      </c>
      <c r="D54" s="56"/>
      <c r="E54" s="56"/>
      <c r="F54" s="62" t="s">
        <v>799</v>
      </c>
      <c r="G54" s="58"/>
      <c r="H54" s="58"/>
      <c r="I54" s="58"/>
      <c r="J54" s="13">
        <v>0</v>
      </c>
      <c r="K54" s="13">
        <v>12000</v>
      </c>
      <c r="L54" s="13">
        <v>300000</v>
      </c>
      <c r="M54" s="13">
        <v>500000</v>
      </c>
      <c r="N54" s="13">
        <f t="shared" si="3"/>
        <v>812000</v>
      </c>
      <c r="O54" s="13">
        <v>812000</v>
      </c>
      <c r="P54" s="13">
        <f t="shared" si="5"/>
        <v>0</v>
      </c>
      <c r="Q54" s="74"/>
      <c r="R54" s="75" t="s">
        <v>664</v>
      </c>
    </row>
    <row r="55" spans="1:18" ht="60" x14ac:dyDescent="0.25">
      <c r="A55" s="54" t="s">
        <v>140</v>
      </c>
      <c r="B55" s="61" t="s">
        <v>141</v>
      </c>
      <c r="C55" s="56" t="s">
        <v>132</v>
      </c>
      <c r="D55" s="56"/>
      <c r="E55" s="56"/>
      <c r="F55" s="62" t="s">
        <v>41</v>
      </c>
      <c r="G55" s="58"/>
      <c r="H55" s="58"/>
      <c r="I55" s="58"/>
      <c r="J55" s="13">
        <v>10000</v>
      </c>
      <c r="K55" s="13">
        <v>0</v>
      </c>
      <c r="L55" s="13">
        <v>0</v>
      </c>
      <c r="M55" s="13">
        <v>200000</v>
      </c>
      <c r="N55" s="13">
        <f t="shared" si="3"/>
        <v>210000</v>
      </c>
      <c r="O55" s="13">
        <v>210000</v>
      </c>
      <c r="P55" s="13">
        <f t="shared" si="5"/>
        <v>0</v>
      </c>
      <c r="Q55" s="74"/>
      <c r="R55" s="75" t="s">
        <v>800</v>
      </c>
    </row>
    <row r="56" spans="1:18" x14ac:dyDescent="0.25">
      <c r="A56" s="69" t="s">
        <v>142</v>
      </c>
      <c r="B56" s="70" t="s">
        <v>852</v>
      </c>
      <c r="C56" s="71"/>
      <c r="D56" s="71"/>
      <c r="E56" s="71"/>
      <c r="F56" s="70"/>
      <c r="G56" s="70"/>
      <c r="H56" s="70"/>
      <c r="I56" s="70"/>
      <c r="J56" s="16">
        <f t="shared" ref="J56:O56" si="16">SUM(J57:J58)</f>
        <v>26000</v>
      </c>
      <c r="K56" s="16">
        <f t="shared" si="16"/>
        <v>8000</v>
      </c>
      <c r="L56" s="16">
        <f t="shared" si="16"/>
        <v>20000</v>
      </c>
      <c r="M56" s="16">
        <f t="shared" si="16"/>
        <v>0</v>
      </c>
      <c r="N56" s="16">
        <f t="shared" si="3"/>
        <v>54000</v>
      </c>
      <c r="O56" s="16">
        <f t="shared" si="16"/>
        <v>28000</v>
      </c>
      <c r="P56" s="16">
        <f t="shared" si="5"/>
        <v>26000</v>
      </c>
      <c r="Q56" s="72"/>
      <c r="R56" s="73"/>
    </row>
    <row r="57" spans="1:18" ht="45" x14ac:dyDescent="0.25">
      <c r="A57" s="54" t="s">
        <v>143</v>
      </c>
      <c r="B57" s="61" t="s">
        <v>144</v>
      </c>
      <c r="C57" s="56" t="s">
        <v>145</v>
      </c>
      <c r="D57" s="56"/>
      <c r="E57" s="56"/>
      <c r="F57" s="62" t="s">
        <v>799</v>
      </c>
      <c r="G57" s="58">
        <v>10000</v>
      </c>
      <c r="H57" s="58"/>
      <c r="I57" s="58">
        <v>10000</v>
      </c>
      <c r="J57" s="13">
        <v>0</v>
      </c>
      <c r="K57" s="13">
        <v>8000</v>
      </c>
      <c r="L57" s="13">
        <v>0</v>
      </c>
      <c r="M57" s="13">
        <v>0</v>
      </c>
      <c r="N57" s="13">
        <f>SUM(J57:M57)</f>
        <v>8000</v>
      </c>
      <c r="O57" s="13">
        <v>8000</v>
      </c>
      <c r="P57" s="13"/>
      <c r="Q57" s="74"/>
      <c r="R57" s="75"/>
    </row>
    <row r="58" spans="1:18" ht="60" x14ac:dyDescent="0.25">
      <c r="A58" s="54" t="s">
        <v>146</v>
      </c>
      <c r="B58" s="61" t="s">
        <v>147</v>
      </c>
      <c r="C58" s="56" t="s">
        <v>148</v>
      </c>
      <c r="D58" s="56"/>
      <c r="E58" s="56"/>
      <c r="F58" s="62" t="s">
        <v>801</v>
      </c>
      <c r="G58" s="58"/>
      <c r="H58" s="58">
        <v>40000</v>
      </c>
      <c r="I58" s="58">
        <v>40000</v>
      </c>
      <c r="J58" s="13">
        <v>26000</v>
      </c>
      <c r="K58" s="13">
        <v>0</v>
      </c>
      <c r="L58" s="13">
        <v>20000</v>
      </c>
      <c r="M58" s="13">
        <v>0</v>
      </c>
      <c r="N58" s="13">
        <f t="shared" si="3"/>
        <v>46000</v>
      </c>
      <c r="O58" s="13">
        <v>20000</v>
      </c>
      <c r="P58" s="13">
        <f t="shared" si="5"/>
        <v>26000</v>
      </c>
      <c r="Q58" s="74" t="s">
        <v>665</v>
      </c>
      <c r="R58" s="75"/>
    </row>
    <row r="59" spans="1:18" x14ac:dyDescent="0.25">
      <c r="A59" s="69" t="s">
        <v>149</v>
      </c>
      <c r="B59" s="70" t="s">
        <v>853</v>
      </c>
      <c r="C59" s="71"/>
      <c r="D59" s="71"/>
      <c r="E59" s="71"/>
      <c r="F59" s="70"/>
      <c r="G59" s="70"/>
      <c r="H59" s="70"/>
      <c r="I59" s="70"/>
      <c r="J59" s="16">
        <f t="shared" ref="J59:O59" si="17">SUM(J60:J64)</f>
        <v>15000</v>
      </c>
      <c r="K59" s="16">
        <f t="shared" si="17"/>
        <v>105000</v>
      </c>
      <c r="L59" s="16">
        <f t="shared" si="17"/>
        <v>95000</v>
      </c>
      <c r="M59" s="16">
        <f t="shared" si="17"/>
        <v>205000</v>
      </c>
      <c r="N59" s="16">
        <f t="shared" si="3"/>
        <v>420000</v>
      </c>
      <c r="O59" s="16">
        <f t="shared" si="17"/>
        <v>200000</v>
      </c>
      <c r="P59" s="16">
        <f t="shared" si="5"/>
        <v>220000</v>
      </c>
      <c r="Q59" s="72"/>
      <c r="R59" s="73"/>
    </row>
    <row r="60" spans="1:18" ht="30" x14ac:dyDescent="0.25">
      <c r="A60" s="54" t="s">
        <v>150</v>
      </c>
      <c r="B60" s="61" t="s">
        <v>151</v>
      </c>
      <c r="C60" s="56" t="s">
        <v>152</v>
      </c>
      <c r="D60" s="56"/>
      <c r="E60" s="56"/>
      <c r="F60" s="57"/>
      <c r="G60" s="58"/>
      <c r="H60" s="58"/>
      <c r="I60" s="58"/>
      <c r="J60" s="13">
        <v>0</v>
      </c>
      <c r="K60" s="13">
        <v>0</v>
      </c>
      <c r="L60" s="13">
        <v>40000</v>
      </c>
      <c r="M60" s="13">
        <v>150000</v>
      </c>
      <c r="N60" s="13">
        <f t="shared" si="3"/>
        <v>190000</v>
      </c>
      <c r="O60" s="13">
        <v>70000</v>
      </c>
      <c r="P60" s="13">
        <f t="shared" si="5"/>
        <v>120000</v>
      </c>
      <c r="Q60" s="74"/>
      <c r="R60" s="75"/>
    </row>
    <row r="61" spans="1:18" ht="30" x14ac:dyDescent="0.25">
      <c r="A61" s="54" t="s">
        <v>153</v>
      </c>
      <c r="B61" s="61" t="s">
        <v>154</v>
      </c>
      <c r="C61" s="56" t="s">
        <v>155</v>
      </c>
      <c r="D61" s="56"/>
      <c r="E61" s="56"/>
      <c r="F61" s="57"/>
      <c r="G61" s="58"/>
      <c r="H61" s="58">
        <v>220000</v>
      </c>
      <c r="I61" s="58">
        <v>220000</v>
      </c>
      <c r="J61" s="13">
        <v>0</v>
      </c>
      <c r="K61" s="13">
        <v>70000</v>
      </c>
      <c r="L61" s="13">
        <v>20000</v>
      </c>
      <c r="M61" s="13">
        <v>20000</v>
      </c>
      <c r="N61" s="13">
        <f t="shared" si="3"/>
        <v>110000</v>
      </c>
      <c r="O61" s="13">
        <v>40000</v>
      </c>
      <c r="P61" s="13">
        <f t="shared" si="5"/>
        <v>70000</v>
      </c>
      <c r="Q61" s="74"/>
      <c r="R61" s="75"/>
    </row>
    <row r="62" spans="1:18" ht="30" x14ac:dyDescent="0.25">
      <c r="A62" s="54" t="s">
        <v>156</v>
      </c>
      <c r="B62" s="61" t="s">
        <v>157</v>
      </c>
      <c r="C62" s="56" t="s">
        <v>158</v>
      </c>
      <c r="D62" s="56"/>
      <c r="E62" s="56"/>
      <c r="F62" s="57"/>
      <c r="G62" s="58"/>
      <c r="H62" s="58"/>
      <c r="I62" s="58"/>
      <c r="J62" s="13">
        <v>0</v>
      </c>
      <c r="K62" s="13">
        <v>20000</v>
      </c>
      <c r="L62" s="13">
        <v>20000</v>
      </c>
      <c r="M62" s="13">
        <v>0</v>
      </c>
      <c r="N62" s="13">
        <f t="shared" si="3"/>
        <v>40000</v>
      </c>
      <c r="O62" s="13">
        <v>40000</v>
      </c>
      <c r="P62" s="13">
        <f t="shared" si="5"/>
        <v>0</v>
      </c>
      <c r="Q62" s="74"/>
      <c r="R62" s="75"/>
    </row>
    <row r="63" spans="1:18" ht="30" x14ac:dyDescent="0.25">
      <c r="A63" s="54" t="s">
        <v>159</v>
      </c>
      <c r="B63" s="61" t="s">
        <v>160</v>
      </c>
      <c r="C63" s="56" t="s">
        <v>161</v>
      </c>
      <c r="D63" s="56"/>
      <c r="E63" s="56"/>
      <c r="F63" s="62" t="s">
        <v>802</v>
      </c>
      <c r="G63" s="58">
        <v>20000</v>
      </c>
      <c r="H63" s="58"/>
      <c r="I63" s="58"/>
      <c r="J63" s="13">
        <v>15000</v>
      </c>
      <c r="K63" s="13">
        <v>15000</v>
      </c>
      <c r="L63" s="13">
        <v>15000</v>
      </c>
      <c r="M63" s="13">
        <v>15000</v>
      </c>
      <c r="N63" s="13">
        <f t="shared" si="3"/>
        <v>60000</v>
      </c>
      <c r="O63" s="13">
        <v>30000</v>
      </c>
      <c r="P63" s="13">
        <f t="shared" si="5"/>
        <v>30000</v>
      </c>
      <c r="Q63" s="74" t="s">
        <v>666</v>
      </c>
      <c r="R63" s="75"/>
    </row>
    <row r="64" spans="1:18" ht="30" x14ac:dyDescent="0.25">
      <c r="A64" s="54" t="s">
        <v>162</v>
      </c>
      <c r="B64" s="61" t="s">
        <v>163</v>
      </c>
      <c r="C64" s="56" t="s">
        <v>164</v>
      </c>
      <c r="D64" s="56"/>
      <c r="E64" s="56"/>
      <c r="F64" s="62" t="s">
        <v>30</v>
      </c>
      <c r="G64" s="58">
        <v>100000</v>
      </c>
      <c r="H64" s="58"/>
      <c r="I64" s="58">
        <v>100000</v>
      </c>
      <c r="J64" s="13">
        <v>0</v>
      </c>
      <c r="K64" s="13">
        <v>0</v>
      </c>
      <c r="L64" s="13">
        <v>0</v>
      </c>
      <c r="M64" s="13">
        <v>20000</v>
      </c>
      <c r="N64" s="13">
        <f t="shared" si="3"/>
        <v>20000</v>
      </c>
      <c r="O64" s="13">
        <v>20000</v>
      </c>
      <c r="P64" s="13">
        <f t="shared" si="5"/>
        <v>0</v>
      </c>
      <c r="Q64" s="74"/>
      <c r="R64" s="75"/>
    </row>
    <row r="65" spans="1:18" ht="30" x14ac:dyDescent="0.25">
      <c r="A65" s="69" t="s">
        <v>165</v>
      </c>
      <c r="B65" s="70" t="s">
        <v>854</v>
      </c>
      <c r="C65" s="71"/>
      <c r="D65" s="71"/>
      <c r="E65" s="71"/>
      <c r="F65" s="70"/>
      <c r="G65" s="70"/>
      <c r="H65" s="70"/>
      <c r="I65" s="70"/>
      <c r="J65" s="16">
        <f t="shared" ref="J65:O65" si="18">SUM(J66:J70)</f>
        <v>30000</v>
      </c>
      <c r="K65" s="16">
        <f t="shared" si="18"/>
        <v>35000</v>
      </c>
      <c r="L65" s="16">
        <f t="shared" si="18"/>
        <v>55000</v>
      </c>
      <c r="M65" s="16">
        <f t="shared" si="18"/>
        <v>70000</v>
      </c>
      <c r="N65" s="16">
        <f t="shared" si="3"/>
        <v>190000</v>
      </c>
      <c r="O65" s="16">
        <f t="shared" si="18"/>
        <v>190000</v>
      </c>
      <c r="P65" s="16">
        <f t="shared" si="5"/>
        <v>0</v>
      </c>
      <c r="Q65" s="72"/>
      <c r="R65" s="73"/>
    </row>
    <row r="66" spans="1:18" ht="30" x14ac:dyDescent="0.25">
      <c r="A66" s="54" t="s">
        <v>166</v>
      </c>
      <c r="B66" s="61" t="s">
        <v>167</v>
      </c>
      <c r="C66" s="56" t="s">
        <v>168</v>
      </c>
      <c r="D66" s="56"/>
      <c r="E66" s="56"/>
      <c r="F66" s="57" t="s">
        <v>41</v>
      </c>
      <c r="G66" s="58">
        <v>20000</v>
      </c>
      <c r="H66" s="58"/>
      <c r="I66" s="58"/>
      <c r="J66" s="13">
        <v>0</v>
      </c>
      <c r="K66" s="13">
        <v>0</v>
      </c>
      <c r="L66" s="13">
        <v>15000</v>
      </c>
      <c r="M66" s="13">
        <v>15000</v>
      </c>
      <c r="N66" s="13">
        <f t="shared" si="3"/>
        <v>30000</v>
      </c>
      <c r="O66" s="13">
        <v>30000</v>
      </c>
      <c r="P66" s="13">
        <f t="shared" si="5"/>
        <v>0</v>
      </c>
      <c r="Q66" s="74"/>
      <c r="R66" s="75"/>
    </row>
    <row r="67" spans="1:18" ht="45" x14ac:dyDescent="0.25">
      <c r="A67" s="54" t="s">
        <v>169</v>
      </c>
      <c r="B67" s="55" t="s">
        <v>170</v>
      </c>
      <c r="C67" s="56" t="s">
        <v>171</v>
      </c>
      <c r="D67" s="56"/>
      <c r="E67" s="56"/>
      <c r="F67" s="62" t="s">
        <v>803</v>
      </c>
      <c r="G67" s="58">
        <v>20000</v>
      </c>
      <c r="H67" s="58"/>
      <c r="I67" s="58">
        <v>20000</v>
      </c>
      <c r="J67" s="13">
        <v>20000</v>
      </c>
      <c r="K67" s="13">
        <v>20000</v>
      </c>
      <c r="L67" s="13">
        <v>20000</v>
      </c>
      <c r="M67" s="13">
        <v>30000</v>
      </c>
      <c r="N67" s="13">
        <f t="shared" ref="N67:N130" si="19">SUM(J67:M67)</f>
        <v>90000</v>
      </c>
      <c r="O67" s="13">
        <v>90000</v>
      </c>
      <c r="P67" s="13">
        <f t="shared" si="5"/>
        <v>0</v>
      </c>
      <c r="Q67" s="74"/>
      <c r="R67" s="75"/>
    </row>
    <row r="68" spans="1:18" ht="45" x14ac:dyDescent="0.25">
      <c r="A68" s="54" t="s">
        <v>172</v>
      </c>
      <c r="B68" s="81" t="s">
        <v>173</v>
      </c>
      <c r="C68" s="56" t="s">
        <v>174</v>
      </c>
      <c r="D68" s="56"/>
      <c r="E68" s="56"/>
      <c r="F68" s="62" t="s">
        <v>803</v>
      </c>
      <c r="G68" s="58">
        <v>10000</v>
      </c>
      <c r="H68" s="58"/>
      <c r="I68" s="58">
        <v>10000</v>
      </c>
      <c r="J68" s="13">
        <v>10000</v>
      </c>
      <c r="K68" s="13">
        <v>10000</v>
      </c>
      <c r="L68" s="13">
        <v>10000</v>
      </c>
      <c r="M68" s="13">
        <v>10000</v>
      </c>
      <c r="N68" s="13">
        <f t="shared" si="19"/>
        <v>40000</v>
      </c>
      <c r="O68" s="13">
        <v>40000</v>
      </c>
      <c r="P68" s="13">
        <f t="shared" si="5"/>
        <v>0</v>
      </c>
      <c r="Q68" s="74"/>
      <c r="R68" s="75"/>
    </row>
    <row r="69" spans="1:18" ht="30" x14ac:dyDescent="0.25">
      <c r="A69" s="54" t="s">
        <v>175</v>
      </c>
      <c r="B69" s="61" t="s">
        <v>176</v>
      </c>
      <c r="C69" s="56" t="s">
        <v>177</v>
      </c>
      <c r="D69" s="56"/>
      <c r="E69" s="56"/>
      <c r="F69" s="62" t="s">
        <v>799</v>
      </c>
      <c r="G69" s="58"/>
      <c r="H69" s="58"/>
      <c r="I69" s="58"/>
      <c r="J69" s="13" t="s">
        <v>667</v>
      </c>
      <c r="K69" s="13">
        <v>0</v>
      </c>
      <c r="L69" s="13">
        <v>0</v>
      </c>
      <c r="M69" s="13">
        <v>0</v>
      </c>
      <c r="N69" s="13">
        <f t="shared" si="19"/>
        <v>0</v>
      </c>
      <c r="O69" s="13">
        <v>0</v>
      </c>
      <c r="P69" s="13">
        <f t="shared" si="5"/>
        <v>0</v>
      </c>
      <c r="Q69" s="74"/>
      <c r="R69" s="75"/>
    </row>
    <row r="70" spans="1:18" ht="60" x14ac:dyDescent="0.25">
      <c r="A70" s="54" t="s">
        <v>178</v>
      </c>
      <c r="B70" s="61" t="s">
        <v>179</v>
      </c>
      <c r="C70" s="56" t="s">
        <v>180</v>
      </c>
      <c r="D70" s="56"/>
      <c r="E70" s="56"/>
      <c r="F70" s="62" t="s">
        <v>110</v>
      </c>
      <c r="G70" s="58"/>
      <c r="H70" s="58"/>
      <c r="I70" s="58"/>
      <c r="J70" s="13">
        <v>0</v>
      </c>
      <c r="K70" s="13">
        <v>5000</v>
      </c>
      <c r="L70" s="13">
        <v>10000</v>
      </c>
      <c r="M70" s="13">
        <v>15000</v>
      </c>
      <c r="N70" s="13">
        <f t="shared" si="19"/>
        <v>30000</v>
      </c>
      <c r="O70" s="13">
        <v>30000</v>
      </c>
      <c r="P70" s="13">
        <f t="shared" si="5"/>
        <v>0</v>
      </c>
      <c r="Q70" s="74"/>
      <c r="R70" s="75"/>
    </row>
    <row r="71" spans="1:18" x14ac:dyDescent="0.25">
      <c r="A71" s="65" t="s">
        <v>181</v>
      </c>
      <c r="B71" s="47" t="s">
        <v>830</v>
      </c>
      <c r="C71" s="66"/>
      <c r="D71" s="66"/>
      <c r="E71" s="66"/>
      <c r="F71" s="47"/>
      <c r="G71" s="47"/>
      <c r="H71" s="47"/>
      <c r="I71" s="47"/>
      <c r="J71" s="11">
        <f t="shared" ref="J71:O71" si="20">SUM(J72+J80+J87)</f>
        <v>1573000</v>
      </c>
      <c r="K71" s="11">
        <f t="shared" si="20"/>
        <v>1540000</v>
      </c>
      <c r="L71" s="11">
        <f t="shared" si="20"/>
        <v>3060000</v>
      </c>
      <c r="M71" s="11">
        <f t="shared" si="20"/>
        <v>3940000</v>
      </c>
      <c r="N71" s="11">
        <f t="shared" si="19"/>
        <v>10113000</v>
      </c>
      <c r="O71" s="11">
        <f t="shared" si="20"/>
        <v>1593000</v>
      </c>
      <c r="P71" s="11">
        <f t="shared" si="5"/>
        <v>8520000</v>
      </c>
      <c r="Q71" s="48"/>
      <c r="R71" s="49"/>
    </row>
    <row r="72" spans="1:18" ht="30" x14ac:dyDescent="0.25">
      <c r="A72" s="63" t="s">
        <v>182</v>
      </c>
      <c r="B72" s="51" t="s">
        <v>855</v>
      </c>
      <c r="C72" s="64"/>
      <c r="D72" s="64"/>
      <c r="E72" s="64"/>
      <c r="F72" s="51"/>
      <c r="G72" s="51"/>
      <c r="H72" s="51"/>
      <c r="I72" s="51"/>
      <c r="J72" s="12">
        <f>SUM(J73:J79)</f>
        <v>300000</v>
      </c>
      <c r="K72" s="12">
        <f t="shared" ref="K72:O72" si="21">SUM(K73:K79)</f>
        <v>270000</v>
      </c>
      <c r="L72" s="12">
        <f t="shared" si="21"/>
        <v>1800000</v>
      </c>
      <c r="M72" s="12">
        <f t="shared" si="21"/>
        <v>2860000</v>
      </c>
      <c r="N72" s="12">
        <f t="shared" si="19"/>
        <v>5230000</v>
      </c>
      <c r="O72" s="12">
        <f t="shared" si="21"/>
        <v>630000</v>
      </c>
      <c r="P72" s="12">
        <f t="shared" si="5"/>
        <v>4600000</v>
      </c>
      <c r="Q72" s="52"/>
      <c r="R72" s="53"/>
    </row>
    <row r="73" spans="1:18" ht="45" x14ac:dyDescent="0.25">
      <c r="A73" s="54" t="s">
        <v>183</v>
      </c>
      <c r="B73" s="61" t="s">
        <v>184</v>
      </c>
      <c r="C73" s="56" t="s">
        <v>185</v>
      </c>
      <c r="D73" s="56"/>
      <c r="E73" s="56"/>
      <c r="F73" s="57"/>
      <c r="G73" s="58"/>
      <c r="H73" s="58"/>
      <c r="I73" s="58"/>
      <c r="J73" s="13"/>
      <c r="K73" s="13">
        <v>20000</v>
      </c>
      <c r="L73" s="13">
        <v>0</v>
      </c>
      <c r="M73" s="13">
        <v>1000000</v>
      </c>
      <c r="N73" s="13">
        <f t="shared" si="19"/>
        <v>1020000</v>
      </c>
      <c r="O73" s="13">
        <v>20000</v>
      </c>
      <c r="P73" s="13">
        <f t="shared" ref="P73:P137" si="22">N73-O73</f>
        <v>1000000</v>
      </c>
      <c r="Q73" s="74" t="s">
        <v>668</v>
      </c>
      <c r="R73" s="75"/>
    </row>
    <row r="74" spans="1:18" x14ac:dyDescent="0.25">
      <c r="A74" s="54" t="s">
        <v>186</v>
      </c>
      <c r="B74" s="61" t="s">
        <v>187</v>
      </c>
      <c r="C74" s="56" t="s">
        <v>47</v>
      </c>
      <c r="D74" s="56"/>
      <c r="E74" s="56"/>
      <c r="F74" s="57" t="s">
        <v>17</v>
      </c>
      <c r="G74" s="58">
        <v>5000</v>
      </c>
      <c r="H74" s="58">
        <v>262000</v>
      </c>
      <c r="I74" s="58">
        <v>267000</v>
      </c>
      <c r="J74" s="13">
        <v>280000</v>
      </c>
      <c r="K74" s="13">
        <v>200000</v>
      </c>
      <c r="L74" s="13">
        <v>200000</v>
      </c>
      <c r="M74" s="13">
        <v>200000</v>
      </c>
      <c r="N74" s="13">
        <f t="shared" si="19"/>
        <v>880000</v>
      </c>
      <c r="O74" s="13">
        <v>300000</v>
      </c>
      <c r="P74" s="13">
        <f t="shared" si="22"/>
        <v>580000</v>
      </c>
      <c r="Q74" s="74" t="s">
        <v>668</v>
      </c>
      <c r="R74" s="75"/>
    </row>
    <row r="75" spans="1:18" ht="45" x14ac:dyDescent="0.25">
      <c r="A75" s="54" t="s">
        <v>188</v>
      </c>
      <c r="B75" s="61" t="s">
        <v>189</v>
      </c>
      <c r="C75" s="56" t="s">
        <v>190</v>
      </c>
      <c r="D75" s="56"/>
      <c r="E75" s="56"/>
      <c r="F75" s="62" t="s">
        <v>801</v>
      </c>
      <c r="G75" s="58"/>
      <c r="H75" s="58"/>
      <c r="I75" s="58"/>
      <c r="J75" s="13" t="s">
        <v>667</v>
      </c>
      <c r="K75" s="13">
        <v>0</v>
      </c>
      <c r="L75" s="13">
        <v>0</v>
      </c>
      <c r="M75" s="13">
        <v>0</v>
      </c>
      <c r="N75" s="13">
        <f t="shared" si="19"/>
        <v>0</v>
      </c>
      <c r="O75" s="13">
        <v>0</v>
      </c>
      <c r="P75" s="13">
        <f t="shared" si="22"/>
        <v>0</v>
      </c>
      <c r="Q75" s="74"/>
      <c r="R75" s="75" t="s">
        <v>669</v>
      </c>
    </row>
    <row r="76" spans="1:18" ht="45" x14ac:dyDescent="0.25">
      <c r="A76" s="54" t="s">
        <v>191</v>
      </c>
      <c r="B76" s="61" t="s">
        <v>192</v>
      </c>
      <c r="C76" s="56" t="s">
        <v>47</v>
      </c>
      <c r="D76" s="56"/>
      <c r="E76" s="56"/>
      <c r="F76" s="62" t="s">
        <v>193</v>
      </c>
      <c r="G76" s="58">
        <v>100000</v>
      </c>
      <c r="H76" s="58"/>
      <c r="I76" s="58"/>
      <c r="J76" s="13">
        <v>0</v>
      </c>
      <c r="K76" s="13">
        <v>50000</v>
      </c>
      <c r="L76" s="13">
        <v>50000</v>
      </c>
      <c r="M76" s="13">
        <v>50000</v>
      </c>
      <c r="N76" s="13">
        <f t="shared" si="19"/>
        <v>150000</v>
      </c>
      <c r="O76" s="13">
        <v>150000</v>
      </c>
      <c r="P76" s="13">
        <f t="shared" si="22"/>
        <v>0</v>
      </c>
      <c r="Q76" s="74"/>
      <c r="R76" s="75"/>
    </row>
    <row r="77" spans="1:18" ht="45" x14ac:dyDescent="0.25">
      <c r="A77" s="54" t="s">
        <v>194</v>
      </c>
      <c r="B77" s="61" t="s">
        <v>195</v>
      </c>
      <c r="C77" s="56" t="s">
        <v>196</v>
      </c>
      <c r="D77" s="56"/>
      <c r="E77" s="56"/>
      <c r="F77" s="57"/>
      <c r="G77" s="58"/>
      <c r="H77" s="58"/>
      <c r="I77" s="58"/>
      <c r="J77" s="13">
        <v>20000</v>
      </c>
      <c r="K77" s="13">
        <v>0</v>
      </c>
      <c r="L77" s="13">
        <v>1500000</v>
      </c>
      <c r="M77" s="13">
        <v>1500000</v>
      </c>
      <c r="N77" s="13">
        <f t="shared" si="19"/>
        <v>3020000</v>
      </c>
      <c r="O77" s="13">
        <v>0</v>
      </c>
      <c r="P77" s="13">
        <f t="shared" si="22"/>
        <v>3020000</v>
      </c>
      <c r="Q77" s="74" t="s">
        <v>670</v>
      </c>
      <c r="R77" s="75"/>
    </row>
    <row r="78" spans="1:18" ht="45" x14ac:dyDescent="0.25">
      <c r="A78" s="54" t="s">
        <v>197</v>
      </c>
      <c r="B78" s="61" t="s">
        <v>198</v>
      </c>
      <c r="C78" s="56" t="s">
        <v>199</v>
      </c>
      <c r="D78" s="56"/>
      <c r="E78" s="56"/>
      <c r="F78" s="62" t="s">
        <v>17</v>
      </c>
      <c r="G78" s="58"/>
      <c r="H78" s="58"/>
      <c r="I78" s="58"/>
      <c r="J78" s="13">
        <v>0</v>
      </c>
      <c r="K78" s="13">
        <v>0</v>
      </c>
      <c r="L78" s="13">
        <v>50000</v>
      </c>
      <c r="M78" s="13">
        <v>100000</v>
      </c>
      <c r="N78" s="13">
        <f t="shared" si="19"/>
        <v>150000</v>
      </c>
      <c r="O78" s="13">
        <v>150000</v>
      </c>
      <c r="P78" s="13">
        <f t="shared" si="22"/>
        <v>0</v>
      </c>
      <c r="Q78" s="74"/>
      <c r="R78" s="75"/>
    </row>
    <row r="79" spans="1:18" x14ac:dyDescent="0.25">
      <c r="A79" s="54" t="s">
        <v>200</v>
      </c>
      <c r="B79" s="61" t="s">
        <v>201</v>
      </c>
      <c r="C79" s="56" t="s">
        <v>202</v>
      </c>
      <c r="D79" s="56"/>
      <c r="E79" s="56"/>
      <c r="F79" s="62" t="s">
        <v>30</v>
      </c>
      <c r="G79" s="58"/>
      <c r="H79" s="58"/>
      <c r="I79" s="58"/>
      <c r="J79" s="13"/>
      <c r="K79" s="13"/>
      <c r="L79" s="13"/>
      <c r="M79" s="13">
        <v>10000</v>
      </c>
      <c r="N79" s="13">
        <f t="shared" si="19"/>
        <v>10000</v>
      </c>
      <c r="O79" s="13">
        <v>10000</v>
      </c>
      <c r="P79" s="13">
        <f t="shared" si="22"/>
        <v>0</v>
      </c>
      <c r="Q79" s="74"/>
      <c r="R79" s="75"/>
    </row>
    <row r="80" spans="1:18" ht="30" x14ac:dyDescent="0.25">
      <c r="A80" s="63" t="s">
        <v>203</v>
      </c>
      <c r="B80" s="51" t="s">
        <v>856</v>
      </c>
      <c r="C80" s="64"/>
      <c r="D80" s="64"/>
      <c r="E80" s="64"/>
      <c r="F80" s="51"/>
      <c r="G80" s="51"/>
      <c r="H80" s="51"/>
      <c r="I80" s="51"/>
      <c r="J80" s="12">
        <f t="shared" ref="J80:O80" si="23">SUM(J81:J86)</f>
        <v>200000</v>
      </c>
      <c r="K80" s="12">
        <f t="shared" si="23"/>
        <v>200000</v>
      </c>
      <c r="L80" s="12">
        <f t="shared" si="23"/>
        <v>210000</v>
      </c>
      <c r="M80" s="12">
        <f t="shared" si="23"/>
        <v>210000</v>
      </c>
      <c r="N80" s="12">
        <f t="shared" si="19"/>
        <v>820000</v>
      </c>
      <c r="O80" s="12">
        <f t="shared" si="23"/>
        <v>820000</v>
      </c>
      <c r="P80" s="12">
        <f t="shared" si="22"/>
        <v>0</v>
      </c>
      <c r="Q80" s="52"/>
      <c r="R80" s="53"/>
    </row>
    <row r="81" spans="1:18" ht="30" x14ac:dyDescent="0.25">
      <c r="A81" s="54" t="s">
        <v>204</v>
      </c>
      <c r="B81" s="61" t="s">
        <v>205</v>
      </c>
      <c r="C81" s="56" t="s">
        <v>47</v>
      </c>
      <c r="D81" s="56"/>
      <c r="E81" s="56"/>
      <c r="F81" s="62" t="s">
        <v>804</v>
      </c>
      <c r="G81" s="58">
        <v>70000</v>
      </c>
      <c r="H81" s="58">
        <v>70000</v>
      </c>
      <c r="I81" s="58">
        <v>140000</v>
      </c>
      <c r="J81" s="13">
        <v>200000</v>
      </c>
      <c r="K81" s="13">
        <v>200000</v>
      </c>
      <c r="L81" s="13">
        <v>200000</v>
      </c>
      <c r="M81" s="13">
        <v>200000</v>
      </c>
      <c r="N81" s="13">
        <f t="shared" si="19"/>
        <v>800000</v>
      </c>
      <c r="O81" s="13">
        <v>800000</v>
      </c>
      <c r="P81" s="13">
        <f t="shared" si="22"/>
        <v>0</v>
      </c>
      <c r="Q81" s="74"/>
      <c r="R81" s="75"/>
    </row>
    <row r="82" spans="1:18" ht="60" x14ac:dyDescent="0.25">
      <c r="A82" s="54" t="s">
        <v>206</v>
      </c>
      <c r="B82" s="61" t="s">
        <v>207</v>
      </c>
      <c r="C82" s="56" t="s">
        <v>208</v>
      </c>
      <c r="D82" s="56"/>
      <c r="E82" s="56"/>
      <c r="F82" s="57" t="s">
        <v>41</v>
      </c>
      <c r="G82" s="58"/>
      <c r="H82" s="58"/>
      <c r="I82" s="58"/>
      <c r="J82" s="13">
        <v>0</v>
      </c>
      <c r="K82" s="13">
        <v>0</v>
      </c>
      <c r="L82" s="13">
        <v>0</v>
      </c>
      <c r="M82" s="13">
        <v>0</v>
      </c>
      <c r="N82" s="13">
        <f t="shared" si="19"/>
        <v>0</v>
      </c>
      <c r="O82" s="13">
        <v>0</v>
      </c>
      <c r="P82" s="13">
        <f t="shared" si="22"/>
        <v>0</v>
      </c>
      <c r="Q82" s="74"/>
      <c r="R82" s="75" t="s">
        <v>671</v>
      </c>
    </row>
    <row r="83" spans="1:18" ht="30" x14ac:dyDescent="0.25">
      <c r="A83" s="54" t="s">
        <v>209</v>
      </c>
      <c r="B83" s="61" t="s">
        <v>210</v>
      </c>
      <c r="C83" s="56" t="s">
        <v>211</v>
      </c>
      <c r="D83" s="56"/>
      <c r="E83" s="56"/>
      <c r="F83" s="57" t="s">
        <v>212</v>
      </c>
      <c r="G83" s="58"/>
      <c r="H83" s="58"/>
      <c r="I83" s="58"/>
      <c r="J83" s="13">
        <v>0</v>
      </c>
      <c r="K83" s="13">
        <v>0</v>
      </c>
      <c r="L83" s="13">
        <v>0</v>
      </c>
      <c r="M83" s="13">
        <v>0</v>
      </c>
      <c r="N83" s="13">
        <f t="shared" si="19"/>
        <v>0</v>
      </c>
      <c r="O83" s="13">
        <v>0</v>
      </c>
      <c r="P83" s="13">
        <f t="shared" si="22"/>
        <v>0</v>
      </c>
      <c r="Q83" s="74"/>
      <c r="R83" s="75" t="s">
        <v>671</v>
      </c>
    </row>
    <row r="84" spans="1:18" ht="30" x14ac:dyDescent="0.25">
      <c r="A84" s="54" t="s">
        <v>213</v>
      </c>
      <c r="B84" s="55" t="s">
        <v>214</v>
      </c>
      <c r="C84" s="56" t="s">
        <v>215</v>
      </c>
      <c r="D84" s="56"/>
      <c r="E84" s="56"/>
      <c r="F84" s="62" t="s">
        <v>216</v>
      </c>
      <c r="G84" s="58"/>
      <c r="H84" s="58"/>
      <c r="I84" s="58"/>
      <c r="J84" s="13">
        <v>0</v>
      </c>
      <c r="K84" s="13">
        <v>0</v>
      </c>
      <c r="L84" s="13">
        <v>0</v>
      </c>
      <c r="M84" s="13" t="s">
        <v>672</v>
      </c>
      <c r="N84" s="13">
        <f t="shared" si="19"/>
        <v>0</v>
      </c>
      <c r="O84" s="13">
        <v>0</v>
      </c>
      <c r="P84" s="13">
        <f t="shared" si="22"/>
        <v>0</v>
      </c>
      <c r="Q84" s="74"/>
      <c r="R84" s="75" t="s">
        <v>671</v>
      </c>
    </row>
    <row r="85" spans="1:18" ht="30" x14ac:dyDescent="0.25">
      <c r="A85" s="54" t="s">
        <v>217</v>
      </c>
      <c r="B85" s="61" t="s">
        <v>218</v>
      </c>
      <c r="C85" s="56" t="s">
        <v>219</v>
      </c>
      <c r="D85" s="56"/>
      <c r="E85" s="56"/>
      <c r="F85" s="62" t="s">
        <v>220</v>
      </c>
      <c r="G85" s="58">
        <v>500000</v>
      </c>
      <c r="H85" s="58">
        <v>500000</v>
      </c>
      <c r="I85" s="58">
        <v>1000000</v>
      </c>
      <c r="J85" s="13">
        <v>0</v>
      </c>
      <c r="K85" s="13">
        <v>0</v>
      </c>
      <c r="L85" s="13">
        <v>10000</v>
      </c>
      <c r="M85" s="13">
        <v>10000</v>
      </c>
      <c r="N85" s="13">
        <f t="shared" si="19"/>
        <v>20000</v>
      </c>
      <c r="O85" s="13">
        <v>20000</v>
      </c>
      <c r="P85" s="13">
        <f t="shared" si="22"/>
        <v>0</v>
      </c>
      <c r="Q85" s="74"/>
      <c r="R85" s="75"/>
    </row>
    <row r="86" spans="1:18" ht="30" x14ac:dyDescent="0.25">
      <c r="A86" s="54" t="s">
        <v>221</v>
      </c>
      <c r="B86" s="61" t="s">
        <v>222</v>
      </c>
      <c r="C86" s="56" t="s">
        <v>223</v>
      </c>
      <c r="D86" s="56"/>
      <c r="E86" s="56"/>
      <c r="F86" s="62" t="s">
        <v>30</v>
      </c>
      <c r="G86" s="58"/>
      <c r="H86" s="58"/>
      <c r="I86" s="58"/>
      <c r="J86" s="13" t="s">
        <v>667</v>
      </c>
      <c r="K86" s="13">
        <v>0</v>
      </c>
      <c r="L86" s="13"/>
      <c r="M86" s="13"/>
      <c r="N86" s="13">
        <f t="shared" si="19"/>
        <v>0</v>
      </c>
      <c r="O86" s="13">
        <v>0</v>
      </c>
      <c r="P86" s="13">
        <f t="shared" si="22"/>
        <v>0</v>
      </c>
      <c r="Q86" s="74"/>
      <c r="R86" s="75" t="s">
        <v>673</v>
      </c>
    </row>
    <row r="87" spans="1:18" x14ac:dyDescent="0.25">
      <c r="A87" s="63" t="s">
        <v>224</v>
      </c>
      <c r="B87" s="51" t="s">
        <v>857</v>
      </c>
      <c r="C87" s="64"/>
      <c r="D87" s="64"/>
      <c r="E87" s="64"/>
      <c r="F87" s="51"/>
      <c r="G87" s="51"/>
      <c r="H87" s="51"/>
      <c r="I87" s="51"/>
      <c r="J87" s="12">
        <f>SUM(J88:J93)</f>
        <v>1073000</v>
      </c>
      <c r="K87" s="12">
        <f t="shared" ref="K87:O87" si="24">SUM(K88:K93)</f>
        <v>1070000</v>
      </c>
      <c r="L87" s="12">
        <f t="shared" si="24"/>
        <v>1050000</v>
      </c>
      <c r="M87" s="12">
        <f t="shared" si="24"/>
        <v>870000</v>
      </c>
      <c r="N87" s="12">
        <f t="shared" si="19"/>
        <v>4063000</v>
      </c>
      <c r="O87" s="12">
        <f t="shared" si="24"/>
        <v>143000</v>
      </c>
      <c r="P87" s="12">
        <f t="shared" si="22"/>
        <v>3920000</v>
      </c>
      <c r="Q87" s="52"/>
      <c r="R87" s="53"/>
    </row>
    <row r="88" spans="1:18" x14ac:dyDescent="0.25">
      <c r="A88" s="54" t="s">
        <v>225</v>
      </c>
      <c r="B88" s="55" t="s">
        <v>226</v>
      </c>
      <c r="C88" s="56" t="s">
        <v>227</v>
      </c>
      <c r="D88" s="56"/>
      <c r="E88" s="56"/>
      <c r="F88" s="62" t="s">
        <v>98</v>
      </c>
      <c r="G88" s="58">
        <v>41666</v>
      </c>
      <c r="H88" s="58">
        <v>167600</v>
      </c>
      <c r="I88" s="58"/>
      <c r="J88" s="13">
        <v>73000</v>
      </c>
      <c r="K88" s="13">
        <v>70000</v>
      </c>
      <c r="L88" s="13">
        <v>50000</v>
      </c>
      <c r="M88" s="13">
        <v>50000</v>
      </c>
      <c r="N88" s="13">
        <f t="shared" si="19"/>
        <v>243000</v>
      </c>
      <c r="O88" s="13">
        <v>143000</v>
      </c>
      <c r="P88" s="13">
        <f t="shared" si="22"/>
        <v>100000</v>
      </c>
      <c r="Q88" s="74"/>
      <c r="R88" s="75"/>
    </row>
    <row r="89" spans="1:18" ht="30" x14ac:dyDescent="0.25">
      <c r="A89" s="54" t="s">
        <v>228</v>
      </c>
      <c r="B89" s="55" t="s">
        <v>229</v>
      </c>
      <c r="C89" s="56" t="s">
        <v>227</v>
      </c>
      <c r="D89" s="56"/>
      <c r="E89" s="56"/>
      <c r="F89" s="62" t="s">
        <v>98</v>
      </c>
      <c r="G89" s="58">
        <v>41666</v>
      </c>
      <c r="H89" s="58">
        <v>67600</v>
      </c>
      <c r="I89" s="58"/>
      <c r="J89" s="13">
        <v>200000</v>
      </c>
      <c r="K89" s="13">
        <v>200000</v>
      </c>
      <c r="L89" s="13">
        <v>200000</v>
      </c>
      <c r="M89" s="13">
        <v>200000</v>
      </c>
      <c r="N89" s="13">
        <f t="shared" si="19"/>
        <v>800000</v>
      </c>
      <c r="O89" s="13">
        <v>0</v>
      </c>
      <c r="P89" s="13">
        <f t="shared" si="22"/>
        <v>800000</v>
      </c>
      <c r="Q89" s="74" t="s">
        <v>674</v>
      </c>
      <c r="R89" s="75" t="s">
        <v>685</v>
      </c>
    </row>
    <row r="90" spans="1:18" x14ac:dyDescent="0.25">
      <c r="A90" s="54" t="s">
        <v>230</v>
      </c>
      <c r="B90" s="55" t="s">
        <v>231</v>
      </c>
      <c r="C90" s="56" t="s">
        <v>227</v>
      </c>
      <c r="D90" s="56"/>
      <c r="E90" s="56"/>
      <c r="F90" s="62" t="s">
        <v>98</v>
      </c>
      <c r="G90" s="58">
        <v>41666</v>
      </c>
      <c r="H90" s="58">
        <v>67600</v>
      </c>
      <c r="I90" s="58"/>
      <c r="J90" s="13">
        <v>200000</v>
      </c>
      <c r="K90" s="13">
        <v>200000</v>
      </c>
      <c r="L90" s="13">
        <v>200000</v>
      </c>
      <c r="M90" s="13">
        <v>200000</v>
      </c>
      <c r="N90" s="13">
        <f t="shared" si="19"/>
        <v>800000</v>
      </c>
      <c r="O90" s="13">
        <v>0</v>
      </c>
      <c r="P90" s="13">
        <f t="shared" si="22"/>
        <v>800000</v>
      </c>
      <c r="Q90" s="74"/>
      <c r="R90" s="75"/>
    </row>
    <row r="91" spans="1:18" x14ac:dyDescent="0.25">
      <c r="A91" s="54" t="s">
        <v>232</v>
      </c>
      <c r="B91" s="55" t="s">
        <v>233</v>
      </c>
      <c r="C91" s="56" t="s">
        <v>227</v>
      </c>
      <c r="D91" s="56"/>
      <c r="E91" s="56"/>
      <c r="F91" s="62" t="s">
        <v>98</v>
      </c>
      <c r="G91" s="58">
        <v>41666</v>
      </c>
      <c r="H91" s="58">
        <v>67600</v>
      </c>
      <c r="I91" s="58"/>
      <c r="J91" s="13">
        <v>200000</v>
      </c>
      <c r="K91" s="13">
        <v>200000</v>
      </c>
      <c r="L91" s="13">
        <v>200000</v>
      </c>
      <c r="M91" s="13">
        <v>200000</v>
      </c>
      <c r="N91" s="13">
        <f t="shared" si="19"/>
        <v>800000</v>
      </c>
      <c r="O91" s="13">
        <v>0</v>
      </c>
      <c r="P91" s="13">
        <f t="shared" si="22"/>
        <v>800000</v>
      </c>
      <c r="Q91" s="74"/>
      <c r="R91" s="75" t="s">
        <v>687</v>
      </c>
    </row>
    <row r="92" spans="1:18" x14ac:dyDescent="0.25">
      <c r="A92" s="54" t="s">
        <v>234</v>
      </c>
      <c r="B92" s="55" t="s">
        <v>235</v>
      </c>
      <c r="C92" s="56" t="s">
        <v>227</v>
      </c>
      <c r="D92" s="56"/>
      <c r="E92" s="56"/>
      <c r="F92" s="62" t="s">
        <v>98</v>
      </c>
      <c r="G92" s="58">
        <v>41666</v>
      </c>
      <c r="H92" s="58">
        <v>67600</v>
      </c>
      <c r="I92" s="58"/>
      <c r="J92" s="13">
        <v>200000</v>
      </c>
      <c r="K92" s="13">
        <v>200000</v>
      </c>
      <c r="L92" s="13">
        <v>200000</v>
      </c>
      <c r="M92" s="13">
        <v>200000</v>
      </c>
      <c r="N92" s="13">
        <f t="shared" si="19"/>
        <v>800000</v>
      </c>
      <c r="O92" s="13">
        <v>0</v>
      </c>
      <c r="P92" s="13">
        <f t="shared" si="22"/>
        <v>800000</v>
      </c>
      <c r="Q92" s="74"/>
      <c r="R92" s="75"/>
    </row>
    <row r="93" spans="1:18" x14ac:dyDescent="0.25">
      <c r="A93" s="54" t="s">
        <v>236</v>
      </c>
      <c r="B93" s="55" t="s">
        <v>237</v>
      </c>
      <c r="C93" s="56" t="s">
        <v>227</v>
      </c>
      <c r="D93" s="56"/>
      <c r="E93" s="56"/>
      <c r="F93" s="62" t="s">
        <v>238</v>
      </c>
      <c r="G93" s="58">
        <v>41666</v>
      </c>
      <c r="H93" s="58">
        <v>67600</v>
      </c>
      <c r="I93" s="58"/>
      <c r="J93" s="13">
        <v>200000</v>
      </c>
      <c r="K93" s="13">
        <v>200000</v>
      </c>
      <c r="L93" s="13">
        <v>200000</v>
      </c>
      <c r="M93" s="13">
        <v>20000</v>
      </c>
      <c r="N93" s="13">
        <f t="shared" si="19"/>
        <v>620000</v>
      </c>
      <c r="O93" s="13">
        <v>0</v>
      </c>
      <c r="P93" s="13">
        <f t="shared" si="22"/>
        <v>620000</v>
      </c>
      <c r="Q93" s="74"/>
      <c r="R93" s="75" t="s">
        <v>686</v>
      </c>
    </row>
    <row r="94" spans="1:18" x14ac:dyDescent="0.25">
      <c r="A94" s="88" t="s">
        <v>239</v>
      </c>
      <c r="B94" s="89" t="s">
        <v>831</v>
      </c>
      <c r="C94" s="90"/>
      <c r="D94" s="90"/>
      <c r="E94" s="90"/>
      <c r="F94" s="89"/>
      <c r="G94" s="89"/>
      <c r="H94" s="89"/>
      <c r="I94" s="89"/>
      <c r="J94" s="18">
        <f>SUM(J95)</f>
        <v>11179000</v>
      </c>
      <c r="K94" s="18">
        <f t="shared" ref="K94:O94" si="25">SUM(K95)</f>
        <v>40726000</v>
      </c>
      <c r="L94" s="18">
        <f t="shared" si="25"/>
        <v>50840000</v>
      </c>
      <c r="M94" s="18">
        <f t="shared" si="25"/>
        <v>50100000</v>
      </c>
      <c r="N94" s="18">
        <f t="shared" si="19"/>
        <v>152845000</v>
      </c>
      <c r="O94" s="18">
        <f t="shared" si="25"/>
        <v>1235000</v>
      </c>
      <c r="P94" s="18">
        <f t="shared" si="22"/>
        <v>151610000</v>
      </c>
      <c r="Q94" s="91"/>
      <c r="R94" s="92"/>
    </row>
    <row r="95" spans="1:18" x14ac:dyDescent="0.25">
      <c r="A95" s="63" t="s">
        <v>240</v>
      </c>
      <c r="B95" s="51" t="s">
        <v>858</v>
      </c>
      <c r="C95" s="64"/>
      <c r="D95" s="64"/>
      <c r="E95" s="64"/>
      <c r="F95" s="51"/>
      <c r="G95" s="51"/>
      <c r="H95" s="51"/>
      <c r="I95" s="51"/>
      <c r="J95" s="12">
        <f>SUM(J96:J105)</f>
        <v>11179000</v>
      </c>
      <c r="K95" s="12">
        <f t="shared" ref="K95:O95" si="26">SUM(K96:K105)</f>
        <v>40726000</v>
      </c>
      <c r="L95" s="12">
        <f t="shared" si="26"/>
        <v>50840000</v>
      </c>
      <c r="M95" s="12">
        <f t="shared" si="26"/>
        <v>50100000</v>
      </c>
      <c r="N95" s="12">
        <f t="shared" si="19"/>
        <v>152845000</v>
      </c>
      <c r="O95" s="12">
        <f t="shared" si="26"/>
        <v>1235000</v>
      </c>
      <c r="P95" s="12">
        <f t="shared" si="22"/>
        <v>151610000</v>
      </c>
      <c r="Q95" s="52"/>
      <c r="R95" s="53"/>
    </row>
    <row r="96" spans="1:18" x14ac:dyDescent="0.25">
      <c r="A96" s="54" t="s">
        <v>241</v>
      </c>
      <c r="B96" s="61" t="s">
        <v>242</v>
      </c>
      <c r="C96" s="56" t="s">
        <v>243</v>
      </c>
      <c r="D96" s="56"/>
      <c r="E96" s="56"/>
      <c r="F96" s="57" t="s">
        <v>244</v>
      </c>
      <c r="G96" s="58">
        <v>643421</v>
      </c>
      <c r="H96" s="58">
        <v>650000</v>
      </c>
      <c r="I96" s="58">
        <v>1293421</v>
      </c>
      <c r="J96" s="13">
        <v>9600000</v>
      </c>
      <c r="K96" s="13">
        <v>35000000</v>
      </c>
      <c r="L96" s="13">
        <v>50000000</v>
      </c>
      <c r="M96" s="13">
        <v>50000000</v>
      </c>
      <c r="N96" s="13">
        <f t="shared" si="19"/>
        <v>144600000</v>
      </c>
      <c r="O96" s="13">
        <v>0</v>
      </c>
      <c r="P96" s="13">
        <f t="shared" si="22"/>
        <v>144600000</v>
      </c>
      <c r="Q96" s="74" t="s">
        <v>675</v>
      </c>
      <c r="R96" s="75"/>
    </row>
    <row r="97" spans="1:18" ht="30" x14ac:dyDescent="0.25">
      <c r="A97" s="54" t="s">
        <v>245</v>
      </c>
      <c r="B97" s="61" t="s">
        <v>246</v>
      </c>
      <c r="C97" s="56" t="s">
        <v>247</v>
      </c>
      <c r="D97" s="56"/>
      <c r="E97" s="56"/>
      <c r="F97" s="93" t="s">
        <v>248</v>
      </c>
      <c r="G97" s="58">
        <v>20000</v>
      </c>
      <c r="H97" s="58"/>
      <c r="I97" s="58">
        <v>20000</v>
      </c>
      <c r="J97" s="13">
        <v>10000</v>
      </c>
      <c r="K97" s="13">
        <v>1600000</v>
      </c>
      <c r="L97" s="13">
        <v>400000</v>
      </c>
      <c r="M97" s="13">
        <v>0</v>
      </c>
      <c r="N97" s="13">
        <f t="shared" si="19"/>
        <v>2010000</v>
      </c>
      <c r="O97" s="13">
        <v>0</v>
      </c>
      <c r="P97" s="13">
        <f t="shared" si="22"/>
        <v>2010000</v>
      </c>
      <c r="Q97" s="74" t="s">
        <v>676</v>
      </c>
      <c r="R97" s="75"/>
    </row>
    <row r="98" spans="1:18" ht="30" x14ac:dyDescent="0.25">
      <c r="A98" s="54" t="s">
        <v>249</v>
      </c>
      <c r="B98" s="61" t="s">
        <v>250</v>
      </c>
      <c r="C98" s="56" t="s">
        <v>243</v>
      </c>
      <c r="D98" s="56"/>
      <c r="E98" s="56"/>
      <c r="F98" s="57" t="s">
        <v>251</v>
      </c>
      <c r="G98" s="58"/>
      <c r="H98" s="58"/>
      <c r="I98" s="58"/>
      <c r="J98" s="13">
        <v>0</v>
      </c>
      <c r="K98" s="13">
        <v>800000</v>
      </c>
      <c r="L98" s="13">
        <v>0</v>
      </c>
      <c r="M98" s="13">
        <v>0</v>
      </c>
      <c r="N98" s="13">
        <f t="shared" si="19"/>
        <v>800000</v>
      </c>
      <c r="O98" s="13">
        <v>0</v>
      </c>
      <c r="P98" s="13">
        <f t="shared" si="22"/>
        <v>800000</v>
      </c>
      <c r="Q98" s="74" t="s">
        <v>676</v>
      </c>
      <c r="R98" s="75"/>
    </row>
    <row r="99" spans="1:18" ht="30" x14ac:dyDescent="0.25">
      <c r="A99" s="54" t="s">
        <v>252</v>
      </c>
      <c r="B99" s="61" t="s">
        <v>253</v>
      </c>
      <c r="C99" s="56" t="s">
        <v>243</v>
      </c>
      <c r="D99" s="56"/>
      <c r="E99" s="56"/>
      <c r="F99" s="62" t="s">
        <v>251</v>
      </c>
      <c r="G99" s="58"/>
      <c r="H99" s="58"/>
      <c r="I99" s="58"/>
      <c r="J99" s="13">
        <v>0</v>
      </c>
      <c r="K99" s="13">
        <v>1000000</v>
      </c>
      <c r="L99" s="13">
        <v>0</v>
      </c>
      <c r="M99" s="13">
        <v>0</v>
      </c>
      <c r="N99" s="13">
        <f t="shared" si="19"/>
        <v>1000000</v>
      </c>
      <c r="O99" s="13">
        <v>0</v>
      </c>
      <c r="P99" s="13">
        <f t="shared" si="22"/>
        <v>1000000</v>
      </c>
      <c r="Q99" s="74" t="s">
        <v>676</v>
      </c>
      <c r="R99" s="75"/>
    </row>
    <row r="100" spans="1:18" ht="45" x14ac:dyDescent="0.25">
      <c r="A100" s="54" t="s">
        <v>254</v>
      </c>
      <c r="B100" s="61" t="s">
        <v>255</v>
      </c>
      <c r="C100" s="56" t="s">
        <v>243</v>
      </c>
      <c r="D100" s="56"/>
      <c r="E100" s="56"/>
      <c r="F100" s="62" t="s">
        <v>256</v>
      </c>
      <c r="G100" s="58">
        <v>930000</v>
      </c>
      <c r="H100" s="58">
        <v>105000</v>
      </c>
      <c r="I100" s="58">
        <v>1035000</v>
      </c>
      <c r="J100" s="13">
        <v>149000</v>
      </c>
      <c r="K100" s="13">
        <v>276000</v>
      </c>
      <c r="L100" s="13">
        <v>240000</v>
      </c>
      <c r="M100" s="13">
        <v>0</v>
      </c>
      <c r="N100" s="13">
        <f t="shared" si="19"/>
        <v>665000</v>
      </c>
      <c r="O100" s="13">
        <v>665000</v>
      </c>
      <c r="P100" s="13">
        <f t="shared" si="22"/>
        <v>0</v>
      </c>
      <c r="Q100" s="74"/>
      <c r="R100" s="75"/>
    </row>
    <row r="101" spans="1:18" x14ac:dyDescent="0.25">
      <c r="A101" s="54" t="s">
        <v>257</v>
      </c>
      <c r="B101" s="61" t="s">
        <v>258</v>
      </c>
      <c r="C101" s="56" t="s">
        <v>259</v>
      </c>
      <c r="D101" s="56"/>
      <c r="E101" s="56"/>
      <c r="F101" s="57" t="s">
        <v>260</v>
      </c>
      <c r="G101" s="58"/>
      <c r="H101" s="58"/>
      <c r="I101" s="58"/>
      <c r="J101" s="13">
        <v>0</v>
      </c>
      <c r="K101" s="13">
        <v>250000</v>
      </c>
      <c r="L101" s="13">
        <v>150000</v>
      </c>
      <c r="M101" s="13">
        <v>0</v>
      </c>
      <c r="N101" s="13">
        <f t="shared" si="19"/>
        <v>400000</v>
      </c>
      <c r="O101" s="13">
        <v>400000</v>
      </c>
      <c r="P101" s="13">
        <f t="shared" si="22"/>
        <v>0</v>
      </c>
      <c r="Q101" s="74"/>
      <c r="R101" s="75"/>
    </row>
    <row r="102" spans="1:18" x14ac:dyDescent="0.25">
      <c r="A102" s="54" t="s">
        <v>261</v>
      </c>
      <c r="B102" s="55" t="s">
        <v>262</v>
      </c>
      <c r="C102" s="56" t="s">
        <v>263</v>
      </c>
      <c r="D102" s="56"/>
      <c r="E102" s="56"/>
      <c r="F102" s="57" t="s">
        <v>256</v>
      </c>
      <c r="G102" s="58">
        <v>170000</v>
      </c>
      <c r="H102" s="58">
        <v>1830000</v>
      </c>
      <c r="I102" s="58">
        <v>2000000</v>
      </c>
      <c r="J102" s="13">
        <v>700000</v>
      </c>
      <c r="K102" s="13">
        <v>900000</v>
      </c>
      <c r="L102" s="13">
        <v>0</v>
      </c>
      <c r="M102" s="13">
        <v>0</v>
      </c>
      <c r="N102" s="13">
        <f t="shared" si="19"/>
        <v>1600000</v>
      </c>
      <c r="O102" s="13">
        <v>0</v>
      </c>
      <c r="P102" s="13">
        <f t="shared" si="22"/>
        <v>1600000</v>
      </c>
      <c r="Q102" s="74" t="s">
        <v>677</v>
      </c>
      <c r="R102" s="75"/>
    </row>
    <row r="103" spans="1:18" x14ac:dyDescent="0.25">
      <c r="A103" s="54" t="s">
        <v>264</v>
      </c>
      <c r="B103" s="55" t="s">
        <v>265</v>
      </c>
      <c r="C103" s="56" t="s">
        <v>263</v>
      </c>
      <c r="D103" s="56"/>
      <c r="E103" s="56"/>
      <c r="F103" s="57" t="s">
        <v>256</v>
      </c>
      <c r="G103" s="58"/>
      <c r="H103" s="58">
        <v>2000000</v>
      </c>
      <c r="I103" s="58">
        <v>2000000</v>
      </c>
      <c r="J103" s="13">
        <v>700000</v>
      </c>
      <c r="K103" s="13">
        <v>900000</v>
      </c>
      <c r="L103" s="13">
        <v>0</v>
      </c>
      <c r="M103" s="13">
        <v>0</v>
      </c>
      <c r="N103" s="13">
        <f t="shared" si="19"/>
        <v>1600000</v>
      </c>
      <c r="O103" s="13">
        <v>0</v>
      </c>
      <c r="P103" s="13">
        <f t="shared" si="22"/>
        <v>1600000</v>
      </c>
      <c r="Q103" s="74" t="s">
        <v>677</v>
      </c>
      <c r="R103" s="75"/>
    </row>
    <row r="104" spans="1:18" ht="30" x14ac:dyDescent="0.25">
      <c r="A104" s="54" t="s">
        <v>805</v>
      </c>
      <c r="B104" s="61" t="s">
        <v>267</v>
      </c>
      <c r="C104" s="56" t="s">
        <v>268</v>
      </c>
      <c r="D104" s="56"/>
      <c r="E104" s="56"/>
      <c r="F104" s="62" t="s">
        <v>30</v>
      </c>
      <c r="G104" s="58">
        <v>300000</v>
      </c>
      <c r="H104" s="58"/>
      <c r="I104" s="58"/>
      <c r="J104" s="13">
        <v>0</v>
      </c>
      <c r="K104" s="13">
        <v>0</v>
      </c>
      <c r="L104" s="13">
        <v>50000</v>
      </c>
      <c r="M104" s="13">
        <v>100000</v>
      </c>
      <c r="N104" s="13">
        <f t="shared" si="19"/>
        <v>150000</v>
      </c>
      <c r="O104" s="13">
        <v>150000</v>
      </c>
      <c r="P104" s="13">
        <f t="shared" si="22"/>
        <v>0</v>
      </c>
      <c r="Q104" s="74"/>
      <c r="R104" s="75"/>
    </row>
    <row r="105" spans="1:18" ht="30" x14ac:dyDescent="0.25">
      <c r="A105" s="54" t="s">
        <v>269</v>
      </c>
      <c r="B105" s="61" t="s">
        <v>270</v>
      </c>
      <c r="C105" s="56" t="s">
        <v>266</v>
      </c>
      <c r="D105" s="56"/>
      <c r="E105" s="56"/>
      <c r="F105" s="57" t="s">
        <v>41</v>
      </c>
      <c r="G105" s="58">
        <v>10000</v>
      </c>
      <c r="H105" s="58">
        <v>10000</v>
      </c>
      <c r="I105" s="58">
        <v>20000</v>
      </c>
      <c r="J105" s="13">
        <v>20000</v>
      </c>
      <c r="K105" s="13">
        <v>0</v>
      </c>
      <c r="L105" s="13">
        <v>0</v>
      </c>
      <c r="M105" s="13">
        <v>0</v>
      </c>
      <c r="N105" s="13">
        <f t="shared" si="19"/>
        <v>20000</v>
      </c>
      <c r="O105" s="13">
        <v>20000</v>
      </c>
      <c r="P105" s="13">
        <f t="shared" si="22"/>
        <v>0</v>
      </c>
      <c r="Q105" s="74"/>
      <c r="R105" s="75"/>
    </row>
    <row r="106" spans="1:18" ht="15.75" x14ac:dyDescent="0.25">
      <c r="A106" s="94" t="s">
        <v>271</v>
      </c>
      <c r="B106" s="95" t="s">
        <v>832</v>
      </c>
      <c r="C106" s="94"/>
      <c r="D106" s="94"/>
      <c r="E106" s="94"/>
      <c r="F106" s="95"/>
      <c r="G106" s="95"/>
      <c r="H106" s="95"/>
      <c r="I106" s="95"/>
      <c r="J106" s="19">
        <f>SUM(J107+J168+J190)</f>
        <v>6455228.7800000003</v>
      </c>
      <c r="K106" s="19">
        <f>SUM(K107+K168+K190)</f>
        <v>8389787</v>
      </c>
      <c r="L106" s="19">
        <f>SUM(L107+L168+L190)</f>
        <v>7179000</v>
      </c>
      <c r="M106" s="19">
        <f>SUM(M107+M168+M190)</f>
        <v>6796400</v>
      </c>
      <c r="N106" s="19">
        <f t="shared" si="19"/>
        <v>28820415.780000001</v>
      </c>
      <c r="O106" s="19">
        <f>SUM(O107+O168+O190)</f>
        <v>13765602</v>
      </c>
      <c r="P106" s="19">
        <f t="shared" si="22"/>
        <v>15054813.780000001</v>
      </c>
      <c r="Q106" s="96"/>
      <c r="R106" s="97"/>
    </row>
    <row r="107" spans="1:18" x14ac:dyDescent="0.25">
      <c r="A107" s="98" t="s">
        <v>272</v>
      </c>
      <c r="B107" s="99" t="s">
        <v>833</v>
      </c>
      <c r="C107" s="100"/>
      <c r="D107" s="100"/>
      <c r="E107" s="100"/>
      <c r="F107" s="99"/>
      <c r="G107" s="99"/>
      <c r="H107" s="99"/>
      <c r="I107" s="99"/>
      <c r="J107" s="20">
        <f>SUM(J108+J112+J117+J123+J126+J131+J137+J162+J165)</f>
        <v>1280400</v>
      </c>
      <c r="K107" s="20">
        <f>SUM(K108+K112+K117+K123+K126+K131+K137+K162+K165)</f>
        <v>1414782</v>
      </c>
      <c r="L107" s="20">
        <f>SUM(L108+L112+L117+L123+L126+L131+L137+L162+L165)</f>
        <v>1604000</v>
      </c>
      <c r="M107" s="20">
        <f>SUM(M108+M112+M117+M123+M126+M131+M137+M162+M165)</f>
        <v>1041400</v>
      </c>
      <c r="N107" s="20">
        <f t="shared" si="19"/>
        <v>5340582</v>
      </c>
      <c r="O107" s="20">
        <f>SUM(O108+O112+O117+O123+O126+O131+O137+O162+O165)</f>
        <v>3603600</v>
      </c>
      <c r="P107" s="20">
        <f t="shared" si="22"/>
        <v>1736982</v>
      </c>
      <c r="Q107" s="101"/>
      <c r="R107" s="102"/>
    </row>
    <row r="108" spans="1:18" ht="45" x14ac:dyDescent="0.25">
      <c r="A108" s="103" t="s">
        <v>273</v>
      </c>
      <c r="B108" s="104" t="s">
        <v>859</v>
      </c>
      <c r="C108" s="105"/>
      <c r="D108" s="105"/>
      <c r="E108" s="105"/>
      <c r="F108" s="104"/>
      <c r="G108" s="104"/>
      <c r="H108" s="104"/>
      <c r="I108" s="104"/>
      <c r="J108" s="21">
        <f>SUM(J109:J111)</f>
        <v>60000</v>
      </c>
      <c r="K108" s="21">
        <f>SUM(K109:K111)</f>
        <v>60000</v>
      </c>
      <c r="L108" s="21">
        <f>SUM(L109:L111)</f>
        <v>60000</v>
      </c>
      <c r="M108" s="21">
        <f>SUM(M109:M111)</f>
        <v>60000</v>
      </c>
      <c r="N108" s="21">
        <f t="shared" si="19"/>
        <v>240000</v>
      </c>
      <c r="O108" s="21">
        <f>SUM(O109:O111)</f>
        <v>0</v>
      </c>
      <c r="P108" s="21">
        <f t="shared" si="22"/>
        <v>240000</v>
      </c>
      <c r="Q108" s="106"/>
      <c r="R108" s="107"/>
    </row>
    <row r="109" spans="1:18" ht="30" x14ac:dyDescent="0.25">
      <c r="A109" s="54" t="s">
        <v>274</v>
      </c>
      <c r="B109" s="55" t="s">
        <v>275</v>
      </c>
      <c r="C109" s="108" t="s">
        <v>276</v>
      </c>
      <c r="D109" s="108"/>
      <c r="E109" s="108"/>
      <c r="F109" s="62" t="s">
        <v>277</v>
      </c>
      <c r="G109" s="60"/>
      <c r="H109" s="60"/>
      <c r="I109" s="60"/>
      <c r="J109" s="22">
        <v>0</v>
      </c>
      <c r="K109" s="22">
        <v>0</v>
      </c>
      <c r="L109" s="22">
        <v>0</v>
      </c>
      <c r="M109" s="22">
        <v>0</v>
      </c>
      <c r="N109" s="22">
        <f t="shared" si="19"/>
        <v>0</v>
      </c>
      <c r="O109" s="22">
        <v>0</v>
      </c>
      <c r="P109" s="22">
        <f t="shared" si="22"/>
        <v>0</v>
      </c>
      <c r="Q109" s="109">
        <v>0</v>
      </c>
      <c r="R109" s="75" t="s">
        <v>678</v>
      </c>
    </row>
    <row r="110" spans="1:18" ht="30" x14ac:dyDescent="0.25">
      <c r="A110" s="54" t="s">
        <v>279</v>
      </c>
      <c r="B110" s="61" t="s">
        <v>280</v>
      </c>
      <c r="C110" s="108" t="s">
        <v>281</v>
      </c>
      <c r="D110" s="108"/>
      <c r="E110" s="108"/>
      <c r="F110" s="62" t="s">
        <v>282</v>
      </c>
      <c r="G110" s="60">
        <v>60000</v>
      </c>
      <c r="H110" s="60"/>
      <c r="I110" s="60">
        <v>60000</v>
      </c>
      <c r="J110" s="22">
        <v>60000</v>
      </c>
      <c r="K110" s="22">
        <v>60000</v>
      </c>
      <c r="L110" s="22">
        <v>60000</v>
      </c>
      <c r="M110" s="22">
        <v>60000</v>
      </c>
      <c r="N110" s="22">
        <f t="shared" si="19"/>
        <v>240000</v>
      </c>
      <c r="O110" s="22">
        <v>0</v>
      </c>
      <c r="P110" s="22">
        <f t="shared" si="22"/>
        <v>240000</v>
      </c>
      <c r="Q110" s="109" t="s">
        <v>674</v>
      </c>
      <c r="R110" s="75"/>
    </row>
    <row r="111" spans="1:18" ht="60" x14ac:dyDescent="0.25">
      <c r="A111" s="54" t="s">
        <v>283</v>
      </c>
      <c r="B111" s="61" t="s">
        <v>284</v>
      </c>
      <c r="C111" s="108" t="s">
        <v>285</v>
      </c>
      <c r="D111" s="108"/>
      <c r="E111" s="108"/>
      <c r="F111" s="62" t="s">
        <v>282</v>
      </c>
      <c r="G111" s="60">
        <v>60000</v>
      </c>
      <c r="H111" s="60"/>
      <c r="I111" s="60">
        <v>60000</v>
      </c>
      <c r="J111" s="22">
        <v>0</v>
      </c>
      <c r="K111" s="22">
        <v>0</v>
      </c>
      <c r="L111" s="22">
        <v>0</v>
      </c>
      <c r="M111" s="22">
        <v>0</v>
      </c>
      <c r="N111" s="22">
        <f t="shared" si="19"/>
        <v>0</v>
      </c>
      <c r="O111" s="22">
        <v>0</v>
      </c>
      <c r="P111" s="22">
        <f t="shared" si="22"/>
        <v>0</v>
      </c>
      <c r="Q111" s="109">
        <v>0</v>
      </c>
      <c r="R111" s="75" t="s">
        <v>678</v>
      </c>
    </row>
    <row r="112" spans="1:18" ht="30" x14ac:dyDescent="0.25">
      <c r="A112" s="103" t="s">
        <v>286</v>
      </c>
      <c r="B112" s="104" t="s">
        <v>860</v>
      </c>
      <c r="C112" s="105"/>
      <c r="D112" s="105"/>
      <c r="E112" s="105"/>
      <c r="F112" s="104"/>
      <c r="G112" s="104"/>
      <c r="H112" s="104"/>
      <c r="I112" s="104"/>
      <c r="J112" s="21">
        <f>SUM(J113:J116)</f>
        <v>0</v>
      </c>
      <c r="K112" s="21">
        <f t="shared" ref="K112:O112" si="27">SUM(K113:K116)</f>
        <v>0</v>
      </c>
      <c r="L112" s="21">
        <f t="shared" si="27"/>
        <v>0</v>
      </c>
      <c r="M112" s="21">
        <f t="shared" si="27"/>
        <v>0</v>
      </c>
      <c r="N112" s="21">
        <f t="shared" si="19"/>
        <v>0</v>
      </c>
      <c r="O112" s="21">
        <f t="shared" si="27"/>
        <v>0</v>
      </c>
      <c r="P112" s="21">
        <f t="shared" si="22"/>
        <v>0</v>
      </c>
      <c r="Q112" s="106"/>
      <c r="R112" s="107"/>
    </row>
    <row r="113" spans="1:18" ht="30" x14ac:dyDescent="0.25">
      <c r="A113" s="54" t="s">
        <v>287</v>
      </c>
      <c r="B113" s="61" t="s">
        <v>288</v>
      </c>
      <c r="C113" s="110" t="s">
        <v>289</v>
      </c>
      <c r="D113" s="110"/>
      <c r="E113" s="110"/>
      <c r="F113" s="62" t="s">
        <v>806</v>
      </c>
      <c r="G113" s="60"/>
      <c r="H113" s="60"/>
      <c r="I113" s="60"/>
      <c r="J113" s="22">
        <v>0</v>
      </c>
      <c r="K113" s="22">
        <v>0</v>
      </c>
      <c r="L113" s="22">
        <v>0</v>
      </c>
      <c r="M113" s="22">
        <v>0</v>
      </c>
      <c r="N113" s="22">
        <f t="shared" si="19"/>
        <v>0</v>
      </c>
      <c r="O113" s="22">
        <v>0</v>
      </c>
      <c r="P113" s="22">
        <f t="shared" si="22"/>
        <v>0</v>
      </c>
      <c r="Q113" s="109" t="s">
        <v>679</v>
      </c>
      <c r="R113" s="75" t="s">
        <v>678</v>
      </c>
    </row>
    <row r="114" spans="1:18" ht="45" x14ac:dyDescent="0.25">
      <c r="A114" s="54" t="s">
        <v>290</v>
      </c>
      <c r="B114" s="56" t="s">
        <v>291</v>
      </c>
      <c r="C114" s="110" t="s">
        <v>292</v>
      </c>
      <c r="D114" s="110"/>
      <c r="E114" s="110"/>
      <c r="F114" s="111" t="s">
        <v>293</v>
      </c>
      <c r="G114" s="112"/>
      <c r="H114" s="112"/>
      <c r="I114" s="112"/>
      <c r="J114" s="22">
        <v>0</v>
      </c>
      <c r="K114" s="22">
        <v>0</v>
      </c>
      <c r="L114" s="22">
        <v>0</v>
      </c>
      <c r="M114" s="22">
        <v>0</v>
      </c>
      <c r="N114" s="22">
        <f t="shared" si="19"/>
        <v>0</v>
      </c>
      <c r="O114" s="22">
        <v>0</v>
      </c>
      <c r="P114" s="22">
        <f t="shared" si="22"/>
        <v>0</v>
      </c>
      <c r="Q114" s="109"/>
      <c r="R114" s="109" t="s">
        <v>680</v>
      </c>
    </row>
    <row r="115" spans="1:18" ht="45" x14ac:dyDescent="0.25">
      <c r="A115" s="54" t="s">
        <v>294</v>
      </c>
      <c r="B115" s="61" t="s">
        <v>295</v>
      </c>
      <c r="C115" s="110" t="s">
        <v>296</v>
      </c>
      <c r="D115" s="110"/>
      <c r="E115" s="110"/>
      <c r="F115" s="62" t="s">
        <v>806</v>
      </c>
      <c r="G115" s="60"/>
      <c r="H115" s="60"/>
      <c r="I115" s="60"/>
      <c r="J115" s="22">
        <v>0</v>
      </c>
      <c r="K115" s="22">
        <v>0</v>
      </c>
      <c r="L115" s="22">
        <v>0</v>
      </c>
      <c r="M115" s="22">
        <v>0</v>
      </c>
      <c r="N115" s="22">
        <f t="shared" si="19"/>
        <v>0</v>
      </c>
      <c r="O115" s="22">
        <v>0</v>
      </c>
      <c r="P115" s="22">
        <f t="shared" si="22"/>
        <v>0</v>
      </c>
      <c r="Q115" s="109"/>
      <c r="R115" s="75" t="s">
        <v>825</v>
      </c>
    </row>
    <row r="116" spans="1:18" ht="60" x14ac:dyDescent="0.25">
      <c r="A116" s="54" t="s">
        <v>297</v>
      </c>
      <c r="B116" s="113" t="s">
        <v>298</v>
      </c>
      <c r="C116" s="110" t="s">
        <v>299</v>
      </c>
      <c r="D116" s="110"/>
      <c r="E116" s="110"/>
      <c r="F116" s="111" t="s">
        <v>807</v>
      </c>
      <c r="G116" s="112"/>
      <c r="H116" s="112"/>
      <c r="I116" s="112"/>
      <c r="J116" s="22">
        <v>0</v>
      </c>
      <c r="K116" s="22">
        <v>0</v>
      </c>
      <c r="L116" s="22">
        <v>0</v>
      </c>
      <c r="M116" s="22">
        <v>0</v>
      </c>
      <c r="N116" s="22">
        <f t="shared" si="19"/>
        <v>0</v>
      </c>
      <c r="O116" s="22">
        <v>0</v>
      </c>
      <c r="P116" s="22">
        <f t="shared" si="22"/>
        <v>0</v>
      </c>
      <c r="Q116" s="109"/>
      <c r="R116" s="109" t="s">
        <v>681</v>
      </c>
    </row>
    <row r="117" spans="1:18" x14ac:dyDescent="0.25">
      <c r="A117" s="103" t="s">
        <v>300</v>
      </c>
      <c r="B117" s="104" t="s">
        <v>861</v>
      </c>
      <c r="C117" s="105"/>
      <c r="D117" s="105"/>
      <c r="E117" s="105"/>
      <c r="F117" s="104"/>
      <c r="G117" s="104"/>
      <c r="H117" s="104"/>
      <c r="I117" s="104"/>
      <c r="J117" s="21">
        <f>SUM(J118:J122)</f>
        <v>70000</v>
      </c>
      <c r="K117" s="21">
        <f t="shared" ref="K117:O117" si="28">SUM(K118:K122)</f>
        <v>152000</v>
      </c>
      <c r="L117" s="21">
        <f t="shared" si="28"/>
        <v>202000</v>
      </c>
      <c r="M117" s="21">
        <f t="shared" si="28"/>
        <v>202000</v>
      </c>
      <c r="N117" s="21">
        <f t="shared" si="19"/>
        <v>626000</v>
      </c>
      <c r="O117" s="21">
        <f t="shared" si="28"/>
        <v>6000</v>
      </c>
      <c r="P117" s="21">
        <f t="shared" si="22"/>
        <v>620000</v>
      </c>
      <c r="Q117" s="106"/>
      <c r="R117" s="107"/>
    </row>
    <row r="118" spans="1:18" ht="30" x14ac:dyDescent="0.25">
      <c r="A118" s="54" t="s">
        <v>301</v>
      </c>
      <c r="B118" s="61" t="s">
        <v>302</v>
      </c>
      <c r="C118" s="110" t="s">
        <v>303</v>
      </c>
      <c r="D118" s="110"/>
      <c r="E118" s="110"/>
      <c r="F118" s="62" t="s">
        <v>806</v>
      </c>
      <c r="G118" s="112"/>
      <c r="H118" s="112"/>
      <c r="I118" s="112"/>
      <c r="J118" s="22">
        <v>0</v>
      </c>
      <c r="K118" s="22">
        <v>0</v>
      </c>
      <c r="L118" s="22">
        <v>50000</v>
      </c>
      <c r="M118" s="22">
        <v>50000</v>
      </c>
      <c r="N118" s="22">
        <f t="shared" si="19"/>
        <v>100000</v>
      </c>
      <c r="O118" s="22">
        <v>0</v>
      </c>
      <c r="P118" s="22">
        <f t="shared" si="22"/>
        <v>100000</v>
      </c>
      <c r="Q118" s="109" t="s">
        <v>682</v>
      </c>
      <c r="R118" s="109"/>
    </row>
    <row r="119" spans="1:18" ht="45" x14ac:dyDescent="0.25">
      <c r="A119" s="54" t="s">
        <v>304</v>
      </c>
      <c r="B119" s="61" t="s">
        <v>305</v>
      </c>
      <c r="C119" s="110" t="s">
        <v>303</v>
      </c>
      <c r="D119" s="110"/>
      <c r="E119" s="110"/>
      <c r="F119" s="111" t="s">
        <v>806</v>
      </c>
      <c r="G119" s="112"/>
      <c r="H119" s="112"/>
      <c r="I119" s="112"/>
      <c r="J119" s="22">
        <v>0</v>
      </c>
      <c r="K119" s="22">
        <v>150000</v>
      </c>
      <c r="L119" s="22">
        <v>150000</v>
      </c>
      <c r="M119" s="22">
        <v>150000</v>
      </c>
      <c r="N119" s="22">
        <f t="shared" si="19"/>
        <v>450000</v>
      </c>
      <c r="O119" s="22">
        <v>0</v>
      </c>
      <c r="P119" s="22">
        <f t="shared" si="22"/>
        <v>450000</v>
      </c>
      <c r="Q119" s="109" t="s">
        <v>683</v>
      </c>
      <c r="R119" s="109"/>
    </row>
    <row r="120" spans="1:18" ht="30" x14ac:dyDescent="0.25">
      <c r="A120" s="54" t="s">
        <v>306</v>
      </c>
      <c r="B120" s="55" t="s">
        <v>307</v>
      </c>
      <c r="C120" s="110" t="s">
        <v>308</v>
      </c>
      <c r="D120" s="110"/>
      <c r="E120" s="110"/>
      <c r="F120" s="62" t="s">
        <v>309</v>
      </c>
      <c r="G120" s="60"/>
      <c r="H120" s="60" t="s">
        <v>310</v>
      </c>
      <c r="I120" s="60" t="s">
        <v>310</v>
      </c>
      <c r="J120" s="22">
        <v>30000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30000</v>
      </c>
      <c r="Q120" s="109" t="s">
        <v>684</v>
      </c>
      <c r="R120" s="75" t="s">
        <v>900</v>
      </c>
    </row>
    <row r="121" spans="1:18" ht="45" x14ac:dyDescent="0.25">
      <c r="A121" s="54" t="s">
        <v>311</v>
      </c>
      <c r="B121" s="61" t="s">
        <v>312</v>
      </c>
      <c r="C121" s="108" t="s">
        <v>313</v>
      </c>
      <c r="D121" s="108"/>
      <c r="E121" s="108"/>
      <c r="F121" s="67" t="s">
        <v>314</v>
      </c>
      <c r="G121" s="60"/>
      <c r="H121" s="60"/>
      <c r="I121" s="60"/>
      <c r="J121" s="22">
        <v>40000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f t="shared" si="22"/>
        <v>0</v>
      </c>
      <c r="Q121" s="109" t="s">
        <v>683</v>
      </c>
      <c r="R121" s="75" t="s">
        <v>901</v>
      </c>
    </row>
    <row r="122" spans="1:18" ht="30" x14ac:dyDescent="0.25">
      <c r="A122" s="54" t="s">
        <v>315</v>
      </c>
      <c r="B122" s="55" t="s">
        <v>316</v>
      </c>
      <c r="C122" s="108" t="s">
        <v>317</v>
      </c>
      <c r="D122" s="108"/>
      <c r="E122" s="108"/>
      <c r="F122" s="67" t="s">
        <v>309</v>
      </c>
      <c r="G122" s="60">
        <v>20000</v>
      </c>
      <c r="H122" s="60"/>
      <c r="I122" s="60">
        <v>20000</v>
      </c>
      <c r="J122" s="22">
        <v>0</v>
      </c>
      <c r="K122" s="22">
        <v>2000</v>
      </c>
      <c r="L122" s="22">
        <v>2000</v>
      </c>
      <c r="M122" s="22">
        <v>2000</v>
      </c>
      <c r="N122" s="22">
        <f t="shared" si="19"/>
        <v>6000</v>
      </c>
      <c r="O122" s="22">
        <v>6000</v>
      </c>
      <c r="P122" s="22">
        <f t="shared" si="22"/>
        <v>0</v>
      </c>
      <c r="Q122" s="109"/>
      <c r="R122" s="75" t="s">
        <v>685</v>
      </c>
    </row>
    <row r="123" spans="1:18" x14ac:dyDescent="0.25">
      <c r="A123" s="103" t="s">
        <v>318</v>
      </c>
      <c r="B123" s="104" t="s">
        <v>862</v>
      </c>
      <c r="C123" s="105"/>
      <c r="D123" s="105"/>
      <c r="E123" s="105"/>
      <c r="F123" s="104"/>
      <c r="G123" s="104"/>
      <c r="H123" s="104"/>
      <c r="I123" s="104"/>
      <c r="J123" s="21">
        <f t="shared" ref="J123:O123" si="29">SUM(J124:J125)</f>
        <v>27400</v>
      </c>
      <c r="K123" s="21">
        <f t="shared" si="29"/>
        <v>27400</v>
      </c>
      <c r="L123" s="21">
        <f t="shared" si="29"/>
        <v>75000</v>
      </c>
      <c r="M123" s="21">
        <f t="shared" si="29"/>
        <v>27400</v>
      </c>
      <c r="N123" s="21">
        <f t="shared" si="19"/>
        <v>157200</v>
      </c>
      <c r="O123" s="21">
        <f t="shared" si="29"/>
        <v>73600</v>
      </c>
      <c r="P123" s="21">
        <f t="shared" si="22"/>
        <v>83600</v>
      </c>
      <c r="Q123" s="106"/>
      <c r="R123" s="107"/>
    </row>
    <row r="124" spans="1:18" ht="30" x14ac:dyDescent="0.25">
      <c r="A124" s="54" t="s">
        <v>319</v>
      </c>
      <c r="B124" s="55" t="s">
        <v>320</v>
      </c>
      <c r="C124" s="108" t="s">
        <v>321</v>
      </c>
      <c r="D124" s="108"/>
      <c r="E124" s="108"/>
      <c r="F124" s="67" t="s">
        <v>322</v>
      </c>
      <c r="G124" s="60">
        <v>40000</v>
      </c>
      <c r="H124" s="60"/>
      <c r="I124" s="60">
        <v>40000</v>
      </c>
      <c r="J124" s="22">
        <v>22400</v>
      </c>
      <c r="K124" s="22">
        <v>22400</v>
      </c>
      <c r="L124" s="22">
        <v>40000</v>
      </c>
      <c r="M124" s="22">
        <v>22400</v>
      </c>
      <c r="N124" s="22" t="s">
        <v>902</v>
      </c>
      <c r="O124" s="22">
        <v>53600</v>
      </c>
      <c r="P124" s="22">
        <v>53600</v>
      </c>
      <c r="Q124" s="109" t="s">
        <v>684</v>
      </c>
      <c r="R124" s="75"/>
    </row>
    <row r="125" spans="1:18" ht="30" x14ac:dyDescent="0.25">
      <c r="A125" s="54" t="s">
        <v>323</v>
      </c>
      <c r="B125" s="55" t="s">
        <v>324</v>
      </c>
      <c r="C125" s="108" t="s">
        <v>325</v>
      </c>
      <c r="D125" s="108"/>
      <c r="E125" s="108"/>
      <c r="F125" s="67" t="s">
        <v>326</v>
      </c>
      <c r="G125" s="60"/>
      <c r="H125" s="60"/>
      <c r="I125" s="60"/>
      <c r="J125" s="22">
        <v>5000</v>
      </c>
      <c r="K125" s="22">
        <v>5000</v>
      </c>
      <c r="L125" s="22">
        <v>35000</v>
      </c>
      <c r="M125" s="22">
        <v>5000</v>
      </c>
      <c r="N125" s="22">
        <f>SUM(J125:M125)</f>
        <v>50000</v>
      </c>
      <c r="O125" s="22">
        <v>20000</v>
      </c>
      <c r="P125" s="22">
        <f t="shared" si="22"/>
        <v>30000</v>
      </c>
      <c r="Q125" s="109" t="s">
        <v>684</v>
      </c>
      <c r="R125" s="75"/>
    </row>
    <row r="126" spans="1:18" x14ac:dyDescent="0.25">
      <c r="A126" s="103" t="s">
        <v>327</v>
      </c>
      <c r="B126" s="104" t="s">
        <v>863</v>
      </c>
      <c r="C126" s="105"/>
      <c r="D126" s="105"/>
      <c r="E126" s="105"/>
      <c r="F126" s="104"/>
      <c r="G126" s="104"/>
      <c r="H126" s="104"/>
      <c r="I126" s="104"/>
      <c r="J126" s="21">
        <f t="shared" ref="J126:O126" si="30">SUM(J127:J130)</f>
        <v>670000</v>
      </c>
      <c r="K126" s="21">
        <f t="shared" si="30"/>
        <v>570000</v>
      </c>
      <c r="L126" s="21">
        <f t="shared" si="30"/>
        <v>475000</v>
      </c>
      <c r="M126" s="21">
        <f t="shared" si="30"/>
        <v>480000</v>
      </c>
      <c r="N126" s="21">
        <f t="shared" si="19"/>
        <v>2195000</v>
      </c>
      <c r="O126" s="21">
        <f t="shared" si="30"/>
        <v>2195000</v>
      </c>
      <c r="P126" s="21">
        <f t="shared" si="22"/>
        <v>0</v>
      </c>
      <c r="Q126" s="106"/>
      <c r="R126" s="107"/>
    </row>
    <row r="127" spans="1:18" ht="30" x14ac:dyDescent="0.25">
      <c r="A127" s="54" t="s">
        <v>328</v>
      </c>
      <c r="B127" s="61" t="s">
        <v>688</v>
      </c>
      <c r="C127" s="108" t="s">
        <v>329</v>
      </c>
      <c r="D127" s="108"/>
      <c r="E127" s="108"/>
      <c r="F127" s="67" t="s">
        <v>806</v>
      </c>
      <c r="G127" s="60" t="s">
        <v>330</v>
      </c>
      <c r="H127" s="60"/>
      <c r="I127" s="60" t="s">
        <v>330</v>
      </c>
      <c r="J127" s="22">
        <v>600000</v>
      </c>
      <c r="K127" s="22">
        <v>500000</v>
      </c>
      <c r="L127" s="22">
        <v>400000</v>
      </c>
      <c r="M127" s="22">
        <v>400000</v>
      </c>
      <c r="N127" s="22">
        <f t="shared" si="19"/>
        <v>1900000</v>
      </c>
      <c r="O127" s="22">
        <v>1900000</v>
      </c>
      <c r="P127" s="22">
        <f t="shared" si="22"/>
        <v>0</v>
      </c>
      <c r="Q127" s="109"/>
      <c r="R127" s="75"/>
    </row>
    <row r="128" spans="1:18" x14ac:dyDescent="0.25">
      <c r="A128" s="54" t="s">
        <v>332</v>
      </c>
      <c r="B128" s="61" t="s">
        <v>333</v>
      </c>
      <c r="C128" s="108" t="s">
        <v>334</v>
      </c>
      <c r="D128" s="108"/>
      <c r="E128" s="108"/>
      <c r="F128" s="114" t="s">
        <v>806</v>
      </c>
      <c r="G128" s="60"/>
      <c r="H128" s="60"/>
      <c r="I128" s="60"/>
      <c r="J128" s="22">
        <v>25000</v>
      </c>
      <c r="K128" s="22">
        <v>25000</v>
      </c>
      <c r="L128" s="22">
        <v>30000</v>
      </c>
      <c r="M128" s="22">
        <v>35000</v>
      </c>
      <c r="N128" s="22">
        <f t="shared" si="19"/>
        <v>115000</v>
      </c>
      <c r="O128" s="22">
        <v>115000</v>
      </c>
      <c r="P128" s="22">
        <f t="shared" si="22"/>
        <v>0</v>
      </c>
      <c r="Q128" s="109"/>
      <c r="R128" s="75"/>
    </row>
    <row r="129" spans="1:18" ht="30" x14ac:dyDescent="0.25">
      <c r="A129" s="54" t="s">
        <v>335</v>
      </c>
      <c r="B129" s="61" t="s">
        <v>336</v>
      </c>
      <c r="C129" s="108" t="s">
        <v>337</v>
      </c>
      <c r="D129" s="108"/>
      <c r="E129" s="108"/>
      <c r="F129" s="67" t="s">
        <v>806</v>
      </c>
      <c r="G129" s="60"/>
      <c r="H129" s="60">
        <v>20000</v>
      </c>
      <c r="I129" s="60">
        <v>20000</v>
      </c>
      <c r="J129" s="22">
        <v>20000</v>
      </c>
      <c r="K129" s="22">
        <v>20000</v>
      </c>
      <c r="L129" s="22">
        <v>20000</v>
      </c>
      <c r="M129" s="22">
        <v>20000</v>
      </c>
      <c r="N129" s="22">
        <f t="shared" si="19"/>
        <v>80000</v>
      </c>
      <c r="O129" s="22">
        <v>80000</v>
      </c>
      <c r="P129" s="22">
        <f t="shared" si="22"/>
        <v>0</v>
      </c>
      <c r="Q129" s="109"/>
      <c r="R129" s="75"/>
    </row>
    <row r="130" spans="1:18" ht="30" x14ac:dyDescent="0.25">
      <c r="A130" s="54" t="s">
        <v>338</v>
      </c>
      <c r="B130" s="55" t="s">
        <v>339</v>
      </c>
      <c r="C130" s="108" t="s">
        <v>340</v>
      </c>
      <c r="D130" s="108"/>
      <c r="E130" s="108"/>
      <c r="F130" s="67" t="s">
        <v>309</v>
      </c>
      <c r="G130" s="60"/>
      <c r="H130" s="60"/>
      <c r="I130" s="60"/>
      <c r="J130" s="22">
        <v>25000</v>
      </c>
      <c r="K130" s="22">
        <v>25000</v>
      </c>
      <c r="L130" s="22">
        <v>25000</v>
      </c>
      <c r="M130" s="22">
        <v>25000</v>
      </c>
      <c r="N130" s="22">
        <f t="shared" si="19"/>
        <v>100000</v>
      </c>
      <c r="O130" s="22">
        <v>100000</v>
      </c>
      <c r="P130" s="22">
        <f t="shared" si="22"/>
        <v>0</v>
      </c>
      <c r="Q130" s="109"/>
      <c r="R130" s="75" t="s">
        <v>689</v>
      </c>
    </row>
    <row r="131" spans="1:18" ht="30" x14ac:dyDescent="0.25">
      <c r="A131" s="103" t="s">
        <v>341</v>
      </c>
      <c r="B131" s="104" t="s">
        <v>864</v>
      </c>
      <c r="C131" s="105"/>
      <c r="D131" s="105"/>
      <c r="E131" s="105"/>
      <c r="F131" s="104"/>
      <c r="G131" s="104"/>
      <c r="H131" s="104"/>
      <c r="I131" s="104"/>
      <c r="J131" s="21">
        <f>SUM(J132:J136)</f>
        <v>182000</v>
      </c>
      <c r="K131" s="21">
        <f t="shared" ref="K131:O131" si="31">SUM(K132:K136)</f>
        <v>142000</v>
      </c>
      <c r="L131" s="21">
        <f t="shared" si="31"/>
        <v>257000</v>
      </c>
      <c r="M131" s="21">
        <f t="shared" si="31"/>
        <v>232000</v>
      </c>
      <c r="N131" s="21">
        <f t="shared" ref="N131:N194" si="32">SUM(J131:M131)</f>
        <v>813000</v>
      </c>
      <c r="O131" s="21">
        <f t="shared" si="31"/>
        <v>505000</v>
      </c>
      <c r="P131" s="21">
        <f t="shared" si="22"/>
        <v>308000</v>
      </c>
      <c r="Q131" s="106"/>
      <c r="R131" s="107"/>
    </row>
    <row r="132" spans="1:18" ht="30" x14ac:dyDescent="0.25">
      <c r="A132" s="54" t="s">
        <v>342</v>
      </c>
      <c r="B132" s="115" t="s">
        <v>343</v>
      </c>
      <c r="C132" s="108" t="s">
        <v>344</v>
      </c>
      <c r="D132" s="108"/>
      <c r="E132" s="108"/>
      <c r="F132" s="67" t="s">
        <v>345</v>
      </c>
      <c r="G132" s="60"/>
      <c r="H132" s="60" t="s">
        <v>346</v>
      </c>
      <c r="I132" s="60" t="s">
        <v>346</v>
      </c>
      <c r="J132" s="22">
        <v>120000</v>
      </c>
      <c r="K132" s="22">
        <v>130000</v>
      </c>
      <c r="L132" s="22">
        <v>140000</v>
      </c>
      <c r="M132" s="22">
        <v>150000</v>
      </c>
      <c r="N132" s="22">
        <f t="shared" si="32"/>
        <v>540000</v>
      </c>
      <c r="O132" s="22">
        <v>240000</v>
      </c>
      <c r="P132" s="22">
        <f t="shared" si="22"/>
        <v>300000</v>
      </c>
      <c r="Q132" s="109" t="s">
        <v>690</v>
      </c>
      <c r="R132" s="75"/>
    </row>
    <row r="133" spans="1:18" x14ac:dyDescent="0.25">
      <c r="A133" s="54" t="s">
        <v>347</v>
      </c>
      <c r="B133" s="115" t="s">
        <v>348</v>
      </c>
      <c r="C133" s="108" t="s">
        <v>331</v>
      </c>
      <c r="D133" s="108"/>
      <c r="E133" s="108"/>
      <c r="F133" s="67" t="s">
        <v>345</v>
      </c>
      <c r="G133" s="60"/>
      <c r="H133" s="60"/>
      <c r="I133" s="60"/>
      <c r="J133" s="22">
        <v>10000</v>
      </c>
      <c r="K133" s="22">
        <v>10000</v>
      </c>
      <c r="L133" s="22">
        <v>10000</v>
      </c>
      <c r="M133" s="22">
        <v>10000</v>
      </c>
      <c r="N133" s="22">
        <f t="shared" si="32"/>
        <v>40000</v>
      </c>
      <c r="O133" s="22">
        <v>40000</v>
      </c>
      <c r="P133" s="22">
        <f t="shared" si="22"/>
        <v>0</v>
      </c>
      <c r="Q133" s="109"/>
      <c r="R133" s="75"/>
    </row>
    <row r="134" spans="1:18" x14ac:dyDescent="0.25">
      <c r="A134" s="54" t="s">
        <v>349</v>
      </c>
      <c r="B134" s="61" t="s">
        <v>350</v>
      </c>
      <c r="C134" s="108" t="s">
        <v>331</v>
      </c>
      <c r="D134" s="108"/>
      <c r="E134" s="108"/>
      <c r="F134" s="67" t="s">
        <v>806</v>
      </c>
      <c r="G134" s="60"/>
      <c r="H134" s="60"/>
      <c r="I134" s="60"/>
      <c r="J134" s="22">
        <v>0</v>
      </c>
      <c r="K134" s="22">
        <v>0</v>
      </c>
      <c r="L134" s="22">
        <v>35000</v>
      </c>
      <c r="M134" s="22">
        <v>0</v>
      </c>
      <c r="N134" s="22">
        <f t="shared" si="32"/>
        <v>35000</v>
      </c>
      <c r="O134" s="22">
        <v>35000</v>
      </c>
      <c r="P134" s="22">
        <f t="shared" si="22"/>
        <v>0</v>
      </c>
      <c r="Q134" s="109"/>
      <c r="R134" s="75"/>
    </row>
    <row r="135" spans="1:18" ht="30" x14ac:dyDescent="0.25">
      <c r="A135" s="54" t="s">
        <v>351</v>
      </c>
      <c r="B135" s="115" t="s">
        <v>352</v>
      </c>
      <c r="C135" s="108" t="s">
        <v>353</v>
      </c>
      <c r="D135" s="108"/>
      <c r="E135" s="108"/>
      <c r="F135" s="114"/>
      <c r="G135" s="60"/>
      <c r="H135" s="60" t="s">
        <v>354</v>
      </c>
      <c r="I135" s="60" t="s">
        <v>354</v>
      </c>
      <c r="J135" s="22">
        <v>50000</v>
      </c>
      <c r="K135" s="22">
        <v>0</v>
      </c>
      <c r="L135" s="22">
        <v>70000</v>
      </c>
      <c r="M135" s="22">
        <v>70000</v>
      </c>
      <c r="N135" s="22">
        <f t="shared" si="32"/>
        <v>190000</v>
      </c>
      <c r="O135" s="22">
        <v>190000</v>
      </c>
      <c r="P135" s="22">
        <f t="shared" si="22"/>
        <v>0</v>
      </c>
      <c r="Q135" s="109"/>
      <c r="R135" s="75"/>
    </row>
    <row r="136" spans="1:18" ht="30" x14ac:dyDescent="0.25">
      <c r="A136" s="54" t="s">
        <v>355</v>
      </c>
      <c r="B136" s="61" t="s">
        <v>356</v>
      </c>
      <c r="C136" s="108" t="s">
        <v>331</v>
      </c>
      <c r="D136" s="108"/>
      <c r="E136" s="108"/>
      <c r="F136" s="67" t="s">
        <v>806</v>
      </c>
      <c r="G136" s="60"/>
      <c r="H136" s="60">
        <v>10000</v>
      </c>
      <c r="I136" s="60">
        <v>10000</v>
      </c>
      <c r="J136" s="22">
        <v>2000</v>
      </c>
      <c r="K136" s="22">
        <v>2000</v>
      </c>
      <c r="L136" s="22">
        <v>2000</v>
      </c>
      <c r="M136" s="22">
        <v>2000</v>
      </c>
      <c r="N136" s="22">
        <f t="shared" si="32"/>
        <v>8000</v>
      </c>
      <c r="O136" s="22">
        <v>0</v>
      </c>
      <c r="P136" s="22">
        <f t="shared" si="22"/>
        <v>8000</v>
      </c>
      <c r="Q136" s="109" t="s">
        <v>691</v>
      </c>
      <c r="R136" s="75"/>
    </row>
    <row r="137" spans="1:18" x14ac:dyDescent="0.25">
      <c r="A137" s="103" t="s">
        <v>357</v>
      </c>
      <c r="B137" s="104" t="s">
        <v>865</v>
      </c>
      <c r="C137" s="105"/>
      <c r="D137" s="105"/>
      <c r="E137" s="105"/>
      <c r="F137" s="104"/>
      <c r="G137" s="104"/>
      <c r="H137" s="104"/>
      <c r="I137" s="104"/>
      <c r="J137" s="21">
        <f t="shared" ref="J137:O137" si="33">SUM(J138:J161)</f>
        <v>271000</v>
      </c>
      <c r="K137" s="21">
        <f t="shared" si="33"/>
        <v>463382</v>
      </c>
      <c r="L137" s="21">
        <f t="shared" si="33"/>
        <v>535000</v>
      </c>
      <c r="M137" s="21">
        <f t="shared" si="33"/>
        <v>40000</v>
      </c>
      <c r="N137" s="21">
        <f t="shared" si="32"/>
        <v>1309382</v>
      </c>
      <c r="O137" s="21">
        <f t="shared" si="33"/>
        <v>824000</v>
      </c>
      <c r="P137" s="21">
        <f t="shared" si="22"/>
        <v>485382</v>
      </c>
      <c r="Q137" s="106"/>
      <c r="R137" s="107"/>
    </row>
    <row r="138" spans="1:18" x14ac:dyDescent="0.25">
      <c r="A138" s="54" t="s">
        <v>359</v>
      </c>
      <c r="B138" s="61" t="s">
        <v>692</v>
      </c>
      <c r="C138" s="110" t="s">
        <v>358</v>
      </c>
      <c r="D138" s="110"/>
      <c r="E138" s="110"/>
      <c r="F138" s="62" t="s">
        <v>806</v>
      </c>
      <c r="G138" s="60"/>
      <c r="H138" s="60">
        <v>81000</v>
      </c>
      <c r="I138" s="60">
        <v>81000</v>
      </c>
      <c r="J138" s="22">
        <v>43000</v>
      </c>
      <c r="K138" s="22">
        <v>57000</v>
      </c>
      <c r="L138" s="22">
        <v>0</v>
      </c>
      <c r="M138" s="22">
        <v>0</v>
      </c>
      <c r="N138" s="22">
        <f>SUM(J138:M138)</f>
        <v>100000</v>
      </c>
      <c r="O138" s="22">
        <v>35000</v>
      </c>
      <c r="P138" s="22">
        <f t="shared" ref="P138:P201" si="34">N138-O138</f>
        <v>65000</v>
      </c>
      <c r="Q138" s="109" t="s">
        <v>570</v>
      </c>
      <c r="R138" s="75"/>
    </row>
    <row r="139" spans="1:18" ht="45" x14ac:dyDescent="0.25">
      <c r="A139" s="54" t="s">
        <v>360</v>
      </c>
      <c r="B139" s="61" t="s">
        <v>361</v>
      </c>
      <c r="C139" s="110" t="s">
        <v>358</v>
      </c>
      <c r="D139" s="110"/>
      <c r="E139" s="110"/>
      <c r="F139" s="111"/>
      <c r="G139" s="60"/>
      <c r="H139" s="60"/>
      <c r="I139" s="60"/>
      <c r="J139" s="22">
        <v>0</v>
      </c>
      <c r="K139" s="22">
        <v>0</v>
      </c>
      <c r="L139" s="22">
        <v>60000</v>
      </c>
      <c r="M139" s="22">
        <v>0</v>
      </c>
      <c r="N139" s="22">
        <f t="shared" si="32"/>
        <v>60000</v>
      </c>
      <c r="O139" s="22">
        <v>60000</v>
      </c>
      <c r="P139" s="22">
        <f t="shared" si="34"/>
        <v>0</v>
      </c>
      <c r="Q139" s="109"/>
      <c r="R139" s="75" t="s">
        <v>693</v>
      </c>
    </row>
    <row r="140" spans="1:18" ht="30" x14ac:dyDescent="0.25">
      <c r="A140" s="54" t="s">
        <v>362</v>
      </c>
      <c r="B140" s="55" t="s">
        <v>363</v>
      </c>
      <c r="C140" s="110" t="s">
        <v>358</v>
      </c>
      <c r="D140" s="110"/>
      <c r="E140" s="110"/>
      <c r="F140" s="111"/>
      <c r="G140" s="60">
        <v>20000</v>
      </c>
      <c r="H140" s="60"/>
      <c r="I140" s="60">
        <v>20000</v>
      </c>
      <c r="J140" s="22">
        <v>20000</v>
      </c>
      <c r="K140" s="22">
        <v>0</v>
      </c>
      <c r="L140" s="22"/>
      <c r="M140" s="22">
        <v>0</v>
      </c>
      <c r="N140" s="22">
        <f t="shared" si="32"/>
        <v>20000</v>
      </c>
      <c r="O140" s="22">
        <v>20000</v>
      </c>
      <c r="P140" s="22">
        <f t="shared" si="34"/>
        <v>0</v>
      </c>
      <c r="Q140" s="109"/>
      <c r="R140" s="75"/>
    </row>
    <row r="141" spans="1:18" x14ac:dyDescent="0.25">
      <c r="A141" s="54" t="s">
        <v>364</v>
      </c>
      <c r="B141" s="61" t="s">
        <v>365</v>
      </c>
      <c r="C141" s="110" t="s">
        <v>358</v>
      </c>
      <c r="D141" s="110"/>
      <c r="E141" s="110"/>
      <c r="F141" s="62" t="s">
        <v>806</v>
      </c>
      <c r="G141" s="60"/>
      <c r="H141" s="60"/>
      <c r="I141" s="60"/>
      <c r="J141" s="22">
        <v>0</v>
      </c>
      <c r="K141" s="22">
        <v>0</v>
      </c>
      <c r="L141" s="22">
        <v>150000</v>
      </c>
      <c r="M141" s="22">
        <v>0</v>
      </c>
      <c r="N141" s="22">
        <f t="shared" si="32"/>
        <v>150000</v>
      </c>
      <c r="O141" s="22">
        <v>150000</v>
      </c>
      <c r="P141" s="22">
        <f t="shared" si="34"/>
        <v>0</v>
      </c>
      <c r="Q141" s="109"/>
      <c r="R141" s="75"/>
    </row>
    <row r="142" spans="1:18" x14ac:dyDescent="0.25">
      <c r="A142" s="54" t="s">
        <v>366</v>
      </c>
      <c r="B142" s="61" t="s">
        <v>367</v>
      </c>
      <c r="C142" s="110" t="s">
        <v>368</v>
      </c>
      <c r="D142" s="110"/>
      <c r="E142" s="110"/>
      <c r="F142" s="62" t="s">
        <v>806</v>
      </c>
      <c r="G142" s="60"/>
      <c r="H142" s="60"/>
      <c r="I142" s="60"/>
      <c r="J142" s="22">
        <v>0</v>
      </c>
      <c r="K142" s="22">
        <v>0</v>
      </c>
      <c r="L142" s="22">
        <v>70000</v>
      </c>
      <c r="M142" s="22">
        <v>0</v>
      </c>
      <c r="N142" s="22">
        <f t="shared" si="32"/>
        <v>70000</v>
      </c>
      <c r="O142" s="22">
        <v>70000</v>
      </c>
      <c r="P142" s="22">
        <f t="shared" si="34"/>
        <v>0</v>
      </c>
      <c r="Q142" s="109"/>
      <c r="R142" s="75" t="s">
        <v>694</v>
      </c>
    </row>
    <row r="143" spans="1:18" ht="30" x14ac:dyDescent="0.25">
      <c r="A143" s="54" t="s">
        <v>369</v>
      </c>
      <c r="B143" s="61" t="s">
        <v>370</v>
      </c>
      <c r="C143" s="110" t="s">
        <v>368</v>
      </c>
      <c r="D143" s="110"/>
      <c r="E143" s="110"/>
      <c r="F143" s="62" t="s">
        <v>806</v>
      </c>
      <c r="G143" s="60"/>
      <c r="H143" s="60"/>
      <c r="I143" s="60"/>
      <c r="J143" s="22">
        <v>0</v>
      </c>
      <c r="K143" s="22">
        <v>0</v>
      </c>
      <c r="L143" s="22">
        <v>50000</v>
      </c>
      <c r="M143" s="22">
        <v>0</v>
      </c>
      <c r="N143" s="22">
        <f t="shared" si="32"/>
        <v>50000</v>
      </c>
      <c r="O143" s="22">
        <v>50000</v>
      </c>
      <c r="P143" s="22">
        <f t="shared" si="34"/>
        <v>0</v>
      </c>
      <c r="Q143" s="109"/>
      <c r="R143" s="75"/>
    </row>
    <row r="144" spans="1:18" x14ac:dyDescent="0.25">
      <c r="A144" s="54" t="s">
        <v>372</v>
      </c>
      <c r="B144" s="115" t="s">
        <v>695</v>
      </c>
      <c r="C144" s="110" t="s">
        <v>371</v>
      </c>
      <c r="D144" s="110"/>
      <c r="E144" s="110"/>
      <c r="F144" s="111"/>
      <c r="G144" s="60">
        <v>10000</v>
      </c>
      <c r="H144" s="60"/>
      <c r="I144" s="60">
        <v>10000</v>
      </c>
      <c r="J144" s="22"/>
      <c r="K144" s="22">
        <v>10000</v>
      </c>
      <c r="L144" s="22">
        <v>0</v>
      </c>
      <c r="M144" s="22">
        <v>0</v>
      </c>
      <c r="N144" s="22">
        <f t="shared" si="32"/>
        <v>10000</v>
      </c>
      <c r="O144" s="22">
        <v>10000</v>
      </c>
      <c r="P144" s="22">
        <f t="shared" si="34"/>
        <v>0</v>
      </c>
      <c r="Q144" s="109"/>
      <c r="R144" s="75"/>
    </row>
    <row r="145" spans="1:18" ht="30" x14ac:dyDescent="0.25">
      <c r="A145" s="54" t="s">
        <v>373</v>
      </c>
      <c r="B145" s="61" t="s">
        <v>374</v>
      </c>
      <c r="C145" s="110" t="s">
        <v>371</v>
      </c>
      <c r="D145" s="110"/>
      <c r="E145" s="110"/>
      <c r="F145" s="62" t="s">
        <v>806</v>
      </c>
      <c r="G145" s="60">
        <v>12000</v>
      </c>
      <c r="H145" s="60"/>
      <c r="I145" s="60">
        <v>12000</v>
      </c>
      <c r="J145" s="22">
        <v>8000</v>
      </c>
      <c r="K145" s="22">
        <v>8000</v>
      </c>
      <c r="L145" s="22">
        <v>20000</v>
      </c>
      <c r="M145" s="22">
        <v>0</v>
      </c>
      <c r="N145" s="22">
        <f>SUM(J145:M145)</f>
        <v>36000</v>
      </c>
      <c r="O145" s="22">
        <v>16000</v>
      </c>
      <c r="P145" s="22">
        <f t="shared" si="34"/>
        <v>20000</v>
      </c>
      <c r="Q145" s="109"/>
      <c r="R145" s="75"/>
    </row>
    <row r="146" spans="1:18" ht="30" x14ac:dyDescent="0.25">
      <c r="A146" s="54" t="s">
        <v>375</v>
      </c>
      <c r="B146" s="61" t="s">
        <v>376</v>
      </c>
      <c r="C146" s="110" t="s">
        <v>371</v>
      </c>
      <c r="D146" s="110"/>
      <c r="E146" s="110"/>
      <c r="F146" s="62" t="s">
        <v>806</v>
      </c>
      <c r="G146" s="60"/>
      <c r="H146" s="60"/>
      <c r="I146" s="60"/>
      <c r="J146" s="22">
        <v>0</v>
      </c>
      <c r="K146" s="22">
        <v>20000</v>
      </c>
      <c r="L146" s="22">
        <v>0</v>
      </c>
      <c r="M146" s="22">
        <v>0</v>
      </c>
      <c r="N146" s="22">
        <f t="shared" si="32"/>
        <v>20000</v>
      </c>
      <c r="O146" s="22">
        <v>20000</v>
      </c>
      <c r="P146" s="22">
        <f t="shared" si="34"/>
        <v>0</v>
      </c>
      <c r="Q146" s="109"/>
      <c r="R146" s="75"/>
    </row>
    <row r="147" spans="1:18" ht="30" x14ac:dyDescent="0.25">
      <c r="A147" s="54" t="s">
        <v>377</v>
      </c>
      <c r="B147" s="61" t="s">
        <v>378</v>
      </c>
      <c r="C147" s="110" t="s">
        <v>371</v>
      </c>
      <c r="D147" s="110"/>
      <c r="E147" s="110"/>
      <c r="F147" s="62" t="s">
        <v>806</v>
      </c>
      <c r="G147" s="60"/>
      <c r="H147" s="60"/>
      <c r="I147" s="60"/>
      <c r="J147" s="22">
        <v>0</v>
      </c>
      <c r="K147" s="22">
        <v>10000</v>
      </c>
      <c r="L147" s="22">
        <v>0</v>
      </c>
      <c r="M147" s="22">
        <v>0</v>
      </c>
      <c r="N147" s="22">
        <f t="shared" si="32"/>
        <v>10000</v>
      </c>
      <c r="O147" s="22">
        <v>10000</v>
      </c>
      <c r="P147" s="22">
        <f t="shared" si="34"/>
        <v>0</v>
      </c>
      <c r="Q147" s="109"/>
      <c r="R147" s="75"/>
    </row>
    <row r="148" spans="1:18" ht="30" x14ac:dyDescent="0.25">
      <c r="A148" s="54" t="s">
        <v>379</v>
      </c>
      <c r="B148" s="61" t="s">
        <v>380</v>
      </c>
      <c r="C148" s="110" t="s">
        <v>371</v>
      </c>
      <c r="D148" s="110"/>
      <c r="E148" s="110"/>
      <c r="F148" s="62" t="s">
        <v>806</v>
      </c>
      <c r="G148" s="60">
        <v>40000</v>
      </c>
      <c r="H148" s="60">
        <v>40000</v>
      </c>
      <c r="I148" s="60">
        <v>80000</v>
      </c>
      <c r="J148" s="22">
        <v>110000</v>
      </c>
      <c r="K148" s="22">
        <v>0</v>
      </c>
      <c r="L148" s="22">
        <v>0</v>
      </c>
      <c r="M148" s="22">
        <v>0</v>
      </c>
      <c r="N148" s="22">
        <f t="shared" si="32"/>
        <v>110000</v>
      </c>
      <c r="O148" s="22">
        <v>50000</v>
      </c>
      <c r="P148" s="22">
        <f t="shared" si="34"/>
        <v>60000</v>
      </c>
      <c r="Q148" s="109" t="s">
        <v>570</v>
      </c>
      <c r="R148" s="75" t="s">
        <v>703</v>
      </c>
    </row>
    <row r="149" spans="1:18" ht="30" x14ac:dyDescent="0.25">
      <c r="A149" s="54" t="s">
        <v>381</v>
      </c>
      <c r="B149" s="61" t="s">
        <v>382</v>
      </c>
      <c r="C149" s="110" t="s">
        <v>371</v>
      </c>
      <c r="D149" s="110"/>
      <c r="E149" s="110"/>
      <c r="F149" s="62" t="s">
        <v>806</v>
      </c>
      <c r="G149" s="60"/>
      <c r="H149" s="60"/>
      <c r="I149" s="60"/>
      <c r="J149" s="22">
        <v>0</v>
      </c>
      <c r="K149" s="22">
        <v>45000</v>
      </c>
      <c r="L149" s="22">
        <v>0</v>
      </c>
      <c r="M149" s="22">
        <v>0</v>
      </c>
      <c r="N149" s="22">
        <f t="shared" si="32"/>
        <v>45000</v>
      </c>
      <c r="O149" s="22">
        <v>45000</v>
      </c>
      <c r="P149" s="22">
        <f t="shared" si="34"/>
        <v>0</v>
      </c>
      <c r="Q149" s="109"/>
      <c r="R149" s="75"/>
    </row>
    <row r="150" spans="1:18" x14ac:dyDescent="0.25">
      <c r="A150" s="54" t="s">
        <v>383</v>
      </c>
      <c r="B150" s="61" t="s">
        <v>384</v>
      </c>
      <c r="C150" s="110" t="s">
        <v>371</v>
      </c>
      <c r="D150" s="110"/>
      <c r="E150" s="110"/>
      <c r="F150" s="62" t="s">
        <v>806</v>
      </c>
      <c r="G150" s="60">
        <v>20000</v>
      </c>
      <c r="H150" s="60"/>
      <c r="I150" s="60">
        <v>20000</v>
      </c>
      <c r="J150" s="22">
        <v>0</v>
      </c>
      <c r="K150" s="22">
        <v>30000</v>
      </c>
      <c r="L150" s="22">
        <v>30000</v>
      </c>
      <c r="M150" s="22">
        <v>0</v>
      </c>
      <c r="N150" s="22">
        <f t="shared" si="32"/>
        <v>60000</v>
      </c>
      <c r="O150" s="22">
        <v>30000</v>
      </c>
      <c r="P150" s="22">
        <f t="shared" si="34"/>
        <v>30000</v>
      </c>
      <c r="Q150" s="109" t="s">
        <v>696</v>
      </c>
      <c r="R150" s="75"/>
    </row>
    <row r="151" spans="1:18" ht="30" x14ac:dyDescent="0.25">
      <c r="A151" s="54" t="s">
        <v>385</v>
      </c>
      <c r="B151" s="61" t="s">
        <v>386</v>
      </c>
      <c r="C151" s="110" t="s">
        <v>387</v>
      </c>
      <c r="D151" s="110"/>
      <c r="E151" s="110"/>
      <c r="F151" s="62" t="s">
        <v>806</v>
      </c>
      <c r="G151" s="60"/>
      <c r="H151" s="60" t="s">
        <v>388</v>
      </c>
      <c r="I151" s="60" t="s">
        <v>388</v>
      </c>
      <c r="J151" s="22">
        <v>60000</v>
      </c>
      <c r="K151" s="22">
        <v>70000</v>
      </c>
      <c r="L151" s="22">
        <v>0</v>
      </c>
      <c r="M151" s="22">
        <v>0</v>
      </c>
      <c r="N151" s="22">
        <f t="shared" si="32"/>
        <v>130000</v>
      </c>
      <c r="O151" s="22">
        <v>60000</v>
      </c>
      <c r="P151" s="22">
        <f t="shared" si="34"/>
        <v>70000</v>
      </c>
      <c r="Q151" s="109" t="s">
        <v>570</v>
      </c>
      <c r="R151" s="75"/>
    </row>
    <row r="152" spans="1:18" ht="30" x14ac:dyDescent="0.25">
      <c r="A152" s="54" t="s">
        <v>808</v>
      </c>
      <c r="B152" s="61" t="s">
        <v>389</v>
      </c>
      <c r="C152" s="110" t="s">
        <v>371</v>
      </c>
      <c r="D152" s="110"/>
      <c r="E152" s="110"/>
      <c r="F152" s="62" t="s">
        <v>806</v>
      </c>
      <c r="G152" s="60"/>
      <c r="H152" s="60"/>
      <c r="I152" s="60"/>
      <c r="J152" s="22">
        <v>0</v>
      </c>
      <c r="K152" s="22">
        <v>6000</v>
      </c>
      <c r="L152" s="22">
        <v>0</v>
      </c>
      <c r="M152" s="22">
        <v>0</v>
      </c>
      <c r="N152" s="22">
        <f t="shared" si="32"/>
        <v>6000</v>
      </c>
      <c r="O152" s="22">
        <v>6000</v>
      </c>
      <c r="P152" s="22">
        <f t="shared" si="34"/>
        <v>0</v>
      </c>
      <c r="Q152" s="109"/>
      <c r="R152" s="75"/>
    </row>
    <row r="153" spans="1:18" x14ac:dyDescent="0.25">
      <c r="A153" s="54" t="s">
        <v>391</v>
      </c>
      <c r="B153" s="61" t="s">
        <v>392</v>
      </c>
      <c r="C153" s="110" t="s">
        <v>390</v>
      </c>
      <c r="D153" s="110"/>
      <c r="E153" s="110"/>
      <c r="F153" s="111"/>
      <c r="G153" s="60"/>
      <c r="H153" s="60"/>
      <c r="I153" s="60"/>
      <c r="J153" s="22">
        <v>0</v>
      </c>
      <c r="K153" s="22">
        <v>0</v>
      </c>
      <c r="L153" s="22">
        <v>25000</v>
      </c>
      <c r="M153" s="22"/>
      <c r="N153" s="22">
        <f t="shared" si="32"/>
        <v>25000</v>
      </c>
      <c r="O153" s="22">
        <v>25000</v>
      </c>
      <c r="P153" s="22">
        <f t="shared" si="34"/>
        <v>0</v>
      </c>
      <c r="Q153" s="109"/>
      <c r="R153" s="75"/>
    </row>
    <row r="154" spans="1:18" x14ac:dyDescent="0.25">
      <c r="A154" s="54" t="s">
        <v>393</v>
      </c>
      <c r="B154" s="61" t="s">
        <v>394</v>
      </c>
      <c r="C154" s="110" t="s">
        <v>390</v>
      </c>
      <c r="D154" s="110"/>
      <c r="E154" s="110"/>
      <c r="F154" s="62" t="s">
        <v>806</v>
      </c>
      <c r="G154" s="60"/>
      <c r="H154" s="60"/>
      <c r="I154" s="60"/>
      <c r="J154" s="22">
        <v>0</v>
      </c>
      <c r="K154" s="22">
        <v>0</v>
      </c>
      <c r="L154" s="22">
        <v>100000</v>
      </c>
      <c r="M154" s="22">
        <v>20000</v>
      </c>
      <c r="N154" s="22">
        <f>SUM(J154:M154)</f>
        <v>120000</v>
      </c>
      <c r="O154" s="22">
        <v>40000</v>
      </c>
      <c r="P154" s="22">
        <f t="shared" si="34"/>
        <v>80000</v>
      </c>
      <c r="Q154" s="109" t="s">
        <v>903</v>
      </c>
      <c r="R154" s="75"/>
    </row>
    <row r="155" spans="1:18" ht="30" x14ac:dyDescent="0.25">
      <c r="A155" s="54" t="s">
        <v>395</v>
      </c>
      <c r="B155" s="61" t="s">
        <v>396</v>
      </c>
      <c r="C155" s="110" t="s">
        <v>387</v>
      </c>
      <c r="D155" s="110"/>
      <c r="E155" s="110"/>
      <c r="F155" s="111"/>
      <c r="G155" s="60"/>
      <c r="H155" s="60">
        <v>15000</v>
      </c>
      <c r="I155" s="60">
        <v>15000</v>
      </c>
      <c r="J155" s="22">
        <v>0</v>
      </c>
      <c r="K155" s="22">
        <v>20000</v>
      </c>
      <c r="L155" s="22">
        <v>0</v>
      </c>
      <c r="M155" s="22">
        <v>0</v>
      </c>
      <c r="N155" s="22">
        <f t="shared" si="32"/>
        <v>20000</v>
      </c>
      <c r="O155" s="22">
        <v>20000</v>
      </c>
      <c r="P155" s="22">
        <f t="shared" si="34"/>
        <v>0</v>
      </c>
      <c r="Q155" s="109"/>
      <c r="R155" s="75"/>
    </row>
    <row r="156" spans="1:18" x14ac:dyDescent="0.25">
      <c r="A156" s="54" t="s">
        <v>397</v>
      </c>
      <c r="B156" s="61" t="s">
        <v>398</v>
      </c>
      <c r="C156" s="110" t="s">
        <v>368</v>
      </c>
      <c r="D156" s="110"/>
      <c r="E156" s="110"/>
      <c r="F156" s="62" t="s">
        <v>806</v>
      </c>
      <c r="G156" s="60"/>
      <c r="H156" s="60"/>
      <c r="I156" s="60"/>
      <c r="J156" s="22">
        <v>0</v>
      </c>
      <c r="K156" s="22">
        <v>10000</v>
      </c>
      <c r="L156" s="22">
        <v>10000</v>
      </c>
      <c r="M156" s="22"/>
      <c r="N156" s="22">
        <f t="shared" si="32"/>
        <v>20000</v>
      </c>
      <c r="O156" s="22">
        <v>20000</v>
      </c>
      <c r="P156" s="22">
        <f t="shared" si="34"/>
        <v>0</v>
      </c>
      <c r="Q156" s="109"/>
      <c r="R156" s="75"/>
    </row>
    <row r="157" spans="1:18" ht="45" x14ac:dyDescent="0.25">
      <c r="A157" s="54" t="s">
        <v>399</v>
      </c>
      <c r="B157" s="5" t="s">
        <v>715</v>
      </c>
      <c r="C157" s="110" t="s">
        <v>390</v>
      </c>
      <c r="D157" s="110"/>
      <c r="E157" s="110"/>
      <c r="F157" s="62" t="s">
        <v>806</v>
      </c>
      <c r="G157" s="60">
        <v>15000</v>
      </c>
      <c r="H157" s="60"/>
      <c r="I157" s="60">
        <v>15000</v>
      </c>
      <c r="J157" s="22">
        <v>20000</v>
      </c>
      <c r="K157" s="22">
        <v>12582</v>
      </c>
      <c r="L157" s="22">
        <v>0</v>
      </c>
      <c r="M157" s="22">
        <v>0</v>
      </c>
      <c r="N157" s="22">
        <f>SUM(J157:M157)</f>
        <v>32582</v>
      </c>
      <c r="O157" s="22">
        <v>10000</v>
      </c>
      <c r="P157" s="22">
        <f t="shared" si="34"/>
        <v>22582</v>
      </c>
      <c r="Q157" s="109"/>
      <c r="R157" s="75" t="s">
        <v>904</v>
      </c>
    </row>
    <row r="158" spans="1:18" x14ac:dyDescent="0.25">
      <c r="A158" s="54" t="s">
        <v>400</v>
      </c>
      <c r="B158" s="61" t="s">
        <v>401</v>
      </c>
      <c r="C158" s="110" t="s">
        <v>371</v>
      </c>
      <c r="D158" s="110"/>
      <c r="E158" s="110"/>
      <c r="F158" s="62" t="s">
        <v>806</v>
      </c>
      <c r="G158" s="60"/>
      <c r="H158" s="60"/>
      <c r="I158" s="60"/>
      <c r="J158" s="22">
        <v>0</v>
      </c>
      <c r="K158" s="22">
        <v>40000</v>
      </c>
      <c r="L158" s="22">
        <v>20000</v>
      </c>
      <c r="M158" s="22"/>
      <c r="N158" s="22">
        <f t="shared" si="32"/>
        <v>60000</v>
      </c>
      <c r="O158" s="22">
        <v>60000</v>
      </c>
      <c r="P158" s="22">
        <f t="shared" si="34"/>
        <v>0</v>
      </c>
      <c r="Q158" s="109"/>
      <c r="R158" s="75"/>
    </row>
    <row r="159" spans="1:18" ht="30" x14ac:dyDescent="0.25">
      <c r="A159" s="54" t="s">
        <v>402</v>
      </c>
      <c r="B159" s="61" t="s">
        <v>403</v>
      </c>
      <c r="C159" s="110" t="s">
        <v>390</v>
      </c>
      <c r="D159" s="110"/>
      <c r="E159" s="110"/>
      <c r="F159" s="62" t="s">
        <v>806</v>
      </c>
      <c r="G159" s="60"/>
      <c r="H159" s="60"/>
      <c r="I159" s="60"/>
      <c r="J159" s="22">
        <v>0</v>
      </c>
      <c r="K159" s="22">
        <v>100000</v>
      </c>
      <c r="L159" s="22">
        <v>0</v>
      </c>
      <c r="M159" s="22">
        <v>0</v>
      </c>
      <c r="N159" s="22">
        <f t="shared" si="32"/>
        <v>100000</v>
      </c>
      <c r="O159" s="22">
        <v>0</v>
      </c>
      <c r="P159" s="22">
        <f t="shared" si="34"/>
        <v>100000</v>
      </c>
      <c r="Q159" s="109" t="s">
        <v>691</v>
      </c>
      <c r="R159" s="75"/>
    </row>
    <row r="160" spans="1:18" ht="30" x14ac:dyDescent="0.25">
      <c r="A160" s="116" t="s">
        <v>404</v>
      </c>
      <c r="B160" s="61" t="s">
        <v>905</v>
      </c>
      <c r="C160" s="110" t="s">
        <v>390</v>
      </c>
      <c r="D160" s="110"/>
      <c r="E160" s="110"/>
      <c r="F160" s="62" t="s">
        <v>806</v>
      </c>
      <c r="G160" s="60"/>
      <c r="H160" s="60"/>
      <c r="I160" s="60"/>
      <c r="J160" s="22">
        <v>0</v>
      </c>
      <c r="K160" s="22">
        <v>0</v>
      </c>
      <c r="L160" s="22">
        <v>0</v>
      </c>
      <c r="M160" s="22">
        <v>20000</v>
      </c>
      <c r="N160" s="22">
        <f t="shared" si="32"/>
        <v>20000</v>
      </c>
      <c r="O160" s="22">
        <v>0</v>
      </c>
      <c r="P160" s="22">
        <f t="shared" si="34"/>
        <v>20000</v>
      </c>
      <c r="Q160" s="109" t="s">
        <v>691</v>
      </c>
      <c r="R160" s="75"/>
    </row>
    <row r="161" spans="1:18" x14ac:dyDescent="0.25">
      <c r="A161" s="116" t="s">
        <v>405</v>
      </c>
      <c r="B161" s="61" t="s">
        <v>406</v>
      </c>
      <c r="C161" s="110" t="s">
        <v>390</v>
      </c>
      <c r="D161" s="110"/>
      <c r="E161" s="110"/>
      <c r="F161" s="62" t="s">
        <v>806</v>
      </c>
      <c r="G161" s="60">
        <v>29400</v>
      </c>
      <c r="H161" s="60">
        <v>12600</v>
      </c>
      <c r="I161" s="60">
        <v>42000</v>
      </c>
      <c r="J161" s="22">
        <v>10000</v>
      </c>
      <c r="K161" s="22">
        <v>24800</v>
      </c>
      <c r="L161" s="22">
        <v>0</v>
      </c>
      <c r="M161" s="22">
        <v>0</v>
      </c>
      <c r="N161" s="22">
        <f t="shared" si="32"/>
        <v>34800</v>
      </c>
      <c r="O161" s="22">
        <v>17000</v>
      </c>
      <c r="P161" s="22">
        <f t="shared" si="34"/>
        <v>17800</v>
      </c>
      <c r="Q161" s="109" t="s">
        <v>570</v>
      </c>
      <c r="R161" s="75"/>
    </row>
    <row r="162" spans="1:18" x14ac:dyDescent="0.25">
      <c r="A162" s="103" t="s">
        <v>407</v>
      </c>
      <c r="B162" s="104" t="s">
        <v>866</v>
      </c>
      <c r="C162" s="105"/>
      <c r="D162" s="105"/>
      <c r="E162" s="105"/>
      <c r="F162" s="104"/>
      <c r="G162" s="104"/>
      <c r="H162" s="104"/>
      <c r="I162" s="104"/>
      <c r="J162" s="21">
        <f>SUM(J163:J164)</f>
        <v>0</v>
      </c>
      <c r="K162" s="21">
        <f t="shared" ref="K162:O162" si="35">SUM(K163:K164)</f>
        <v>0</v>
      </c>
      <c r="L162" s="21">
        <f t="shared" si="35"/>
        <v>0</v>
      </c>
      <c r="M162" s="21">
        <f t="shared" si="35"/>
        <v>0</v>
      </c>
      <c r="N162" s="21">
        <f t="shared" si="32"/>
        <v>0</v>
      </c>
      <c r="O162" s="21">
        <f t="shared" si="35"/>
        <v>0</v>
      </c>
      <c r="P162" s="21">
        <f t="shared" si="34"/>
        <v>0</v>
      </c>
      <c r="Q162" s="106"/>
      <c r="R162" s="107"/>
    </row>
    <row r="163" spans="1:18" ht="30" x14ac:dyDescent="0.25">
      <c r="A163" s="54" t="s">
        <v>408</v>
      </c>
      <c r="B163" s="61" t="s">
        <v>409</v>
      </c>
      <c r="C163" s="110" t="s">
        <v>410</v>
      </c>
      <c r="D163" s="110"/>
      <c r="E163" s="110"/>
      <c r="F163" s="62" t="s">
        <v>411</v>
      </c>
      <c r="G163" s="60"/>
      <c r="H163" s="60"/>
      <c r="I163" s="60"/>
      <c r="J163" s="22">
        <v>0</v>
      </c>
      <c r="K163" s="22">
        <v>0</v>
      </c>
      <c r="L163" s="22">
        <v>0</v>
      </c>
      <c r="M163" s="22">
        <v>0</v>
      </c>
      <c r="N163" s="22">
        <f t="shared" si="32"/>
        <v>0</v>
      </c>
      <c r="O163" s="22">
        <v>0</v>
      </c>
      <c r="P163" s="22">
        <f t="shared" si="34"/>
        <v>0</v>
      </c>
      <c r="Q163" s="109"/>
      <c r="R163" s="75" t="s">
        <v>697</v>
      </c>
    </row>
    <row r="164" spans="1:18" ht="30" x14ac:dyDescent="0.25">
      <c r="A164" s="54" t="s">
        <v>412</v>
      </c>
      <c r="B164" s="61" t="s">
        <v>413</v>
      </c>
      <c r="C164" s="110" t="s">
        <v>414</v>
      </c>
      <c r="D164" s="110"/>
      <c r="E164" s="110"/>
      <c r="F164" s="62" t="s">
        <v>806</v>
      </c>
      <c r="G164" s="60"/>
      <c r="H164" s="60"/>
      <c r="I164" s="60"/>
      <c r="J164" s="22">
        <v>0</v>
      </c>
      <c r="K164" s="22">
        <v>0</v>
      </c>
      <c r="L164" s="22">
        <v>0</v>
      </c>
      <c r="M164" s="22">
        <v>0</v>
      </c>
      <c r="N164" s="22">
        <f t="shared" si="32"/>
        <v>0</v>
      </c>
      <c r="O164" s="22">
        <v>0</v>
      </c>
      <c r="P164" s="22">
        <f t="shared" si="34"/>
        <v>0</v>
      </c>
      <c r="Q164" s="109"/>
      <c r="R164" s="75" t="s">
        <v>698</v>
      </c>
    </row>
    <row r="165" spans="1:18" x14ac:dyDescent="0.25">
      <c r="A165" s="103" t="s">
        <v>415</v>
      </c>
      <c r="B165" s="104" t="s">
        <v>867</v>
      </c>
      <c r="C165" s="105"/>
      <c r="D165" s="105"/>
      <c r="E165" s="105"/>
      <c r="F165" s="104"/>
      <c r="G165" s="104"/>
      <c r="H165" s="104"/>
      <c r="I165" s="104"/>
      <c r="J165" s="21">
        <f>SUM(J166:J167)</f>
        <v>0</v>
      </c>
      <c r="K165" s="21">
        <f t="shared" ref="K165:O165" si="36">SUM(K166:K167)</f>
        <v>0</v>
      </c>
      <c r="L165" s="21">
        <f t="shared" si="36"/>
        <v>0</v>
      </c>
      <c r="M165" s="21"/>
      <c r="N165" s="21">
        <f t="shared" si="32"/>
        <v>0</v>
      </c>
      <c r="O165" s="21">
        <f t="shared" si="36"/>
        <v>0</v>
      </c>
      <c r="P165" s="21">
        <f t="shared" si="34"/>
        <v>0</v>
      </c>
      <c r="Q165" s="106"/>
      <c r="R165" s="107"/>
    </row>
    <row r="166" spans="1:18" ht="30" x14ac:dyDescent="0.25">
      <c r="A166" s="54" t="s">
        <v>416</v>
      </c>
      <c r="B166" s="61" t="s">
        <v>417</v>
      </c>
      <c r="C166" s="110" t="s">
        <v>340</v>
      </c>
      <c r="D166" s="110"/>
      <c r="E166" s="110"/>
      <c r="F166" s="62" t="s">
        <v>806</v>
      </c>
      <c r="G166" s="60"/>
      <c r="H166" s="60"/>
      <c r="I166" s="60"/>
      <c r="J166" s="22">
        <v>0</v>
      </c>
      <c r="K166" s="22">
        <v>0</v>
      </c>
      <c r="L166" s="22">
        <v>0</v>
      </c>
      <c r="M166" s="22">
        <v>0</v>
      </c>
      <c r="N166" s="22">
        <f t="shared" si="32"/>
        <v>0</v>
      </c>
      <c r="O166" s="22">
        <v>0</v>
      </c>
      <c r="P166" s="22">
        <f t="shared" si="34"/>
        <v>0</v>
      </c>
      <c r="Q166" s="109"/>
      <c r="R166" s="75" t="s">
        <v>699</v>
      </c>
    </row>
    <row r="167" spans="1:18" ht="30" x14ac:dyDescent="0.25">
      <c r="A167" s="54" t="s">
        <v>418</v>
      </c>
      <c r="B167" s="61" t="s">
        <v>419</v>
      </c>
      <c r="C167" s="110" t="s">
        <v>340</v>
      </c>
      <c r="D167" s="110"/>
      <c r="E167" s="110"/>
      <c r="F167" s="62" t="s">
        <v>809</v>
      </c>
      <c r="G167" s="60"/>
      <c r="H167" s="60"/>
      <c r="I167" s="60"/>
      <c r="J167" s="22">
        <v>0</v>
      </c>
      <c r="K167" s="22">
        <v>0</v>
      </c>
      <c r="L167" s="22">
        <v>0</v>
      </c>
      <c r="M167" s="22">
        <v>0</v>
      </c>
      <c r="N167" s="22">
        <f t="shared" si="32"/>
        <v>0</v>
      </c>
      <c r="O167" s="22">
        <v>0</v>
      </c>
      <c r="P167" s="22">
        <f t="shared" si="34"/>
        <v>0</v>
      </c>
      <c r="Q167" s="109"/>
      <c r="R167" s="75" t="s">
        <v>700</v>
      </c>
    </row>
    <row r="168" spans="1:18" ht="30" x14ac:dyDescent="0.25">
      <c r="A168" s="98" t="s">
        <v>420</v>
      </c>
      <c r="B168" s="99" t="s">
        <v>834</v>
      </c>
      <c r="C168" s="100"/>
      <c r="D168" s="100"/>
      <c r="E168" s="100"/>
      <c r="F168" s="99"/>
      <c r="G168" s="99"/>
      <c r="H168" s="99"/>
      <c r="I168" s="99"/>
      <c r="J168" s="20">
        <f>SUM(J169+J171+J176+J178+J183)</f>
        <v>794828.78</v>
      </c>
      <c r="K168" s="20">
        <f t="shared" ref="K168:O168" si="37">SUM(K169+K171+K176+K178+K183)</f>
        <v>1135005</v>
      </c>
      <c r="L168" s="20">
        <f t="shared" si="37"/>
        <v>1695000</v>
      </c>
      <c r="M168" s="20">
        <f t="shared" si="37"/>
        <v>1565000</v>
      </c>
      <c r="N168" s="20">
        <f t="shared" si="32"/>
        <v>5189833.78</v>
      </c>
      <c r="O168" s="20">
        <f t="shared" si="37"/>
        <v>1882002</v>
      </c>
      <c r="P168" s="20">
        <f t="shared" si="34"/>
        <v>3307831.7800000003</v>
      </c>
      <c r="Q168" s="101"/>
      <c r="R168" s="102"/>
    </row>
    <row r="169" spans="1:18" ht="30" x14ac:dyDescent="0.25">
      <c r="A169" s="103" t="s">
        <v>421</v>
      </c>
      <c r="B169" s="104" t="s">
        <v>868</v>
      </c>
      <c r="C169" s="105"/>
      <c r="D169" s="105"/>
      <c r="E169" s="105"/>
      <c r="F169" s="104"/>
      <c r="G169" s="104"/>
      <c r="H169" s="104"/>
      <c r="I169" s="104"/>
      <c r="J169" s="21">
        <f t="shared" ref="J169:O169" si="38">SUM(J170:J170)</f>
        <v>700000</v>
      </c>
      <c r="K169" s="21">
        <f t="shared" si="38"/>
        <v>700000</v>
      </c>
      <c r="L169" s="21">
        <f t="shared" si="38"/>
        <v>700000</v>
      </c>
      <c r="M169" s="21">
        <f t="shared" si="38"/>
        <v>700000</v>
      </c>
      <c r="N169" s="21">
        <f t="shared" si="32"/>
        <v>2800000</v>
      </c>
      <c r="O169" s="21">
        <f t="shared" si="38"/>
        <v>1400000</v>
      </c>
      <c r="P169" s="21">
        <f t="shared" si="34"/>
        <v>1400000</v>
      </c>
      <c r="Q169" s="106"/>
      <c r="R169" s="107"/>
    </row>
    <row r="170" spans="1:18" ht="150" x14ac:dyDescent="0.25">
      <c r="A170" s="54" t="s">
        <v>422</v>
      </c>
      <c r="B170" s="170" t="s">
        <v>716</v>
      </c>
      <c r="C170" s="110" t="s">
        <v>423</v>
      </c>
      <c r="D170" s="110"/>
      <c r="E170" s="110"/>
      <c r="F170" s="62" t="s">
        <v>810</v>
      </c>
      <c r="G170" s="60">
        <v>83000</v>
      </c>
      <c r="H170" s="60"/>
      <c r="I170" s="60">
        <v>83000</v>
      </c>
      <c r="J170" s="22">
        <v>700000</v>
      </c>
      <c r="K170" s="22">
        <v>700000</v>
      </c>
      <c r="L170" s="22">
        <v>700000</v>
      </c>
      <c r="M170" s="22">
        <v>700000</v>
      </c>
      <c r="N170" s="22">
        <f t="shared" si="32"/>
        <v>2800000</v>
      </c>
      <c r="O170" s="22">
        <v>1400000</v>
      </c>
      <c r="P170" s="22">
        <f t="shared" si="34"/>
        <v>1400000</v>
      </c>
      <c r="Q170" s="109" t="s">
        <v>717</v>
      </c>
      <c r="R170" s="75"/>
    </row>
    <row r="171" spans="1:18" ht="30" x14ac:dyDescent="0.25">
      <c r="A171" s="103" t="s">
        <v>425</v>
      </c>
      <c r="B171" s="104" t="s">
        <v>869</v>
      </c>
      <c r="C171" s="105"/>
      <c r="D171" s="105"/>
      <c r="E171" s="105"/>
      <c r="F171" s="104"/>
      <c r="G171" s="104"/>
      <c r="H171" s="104"/>
      <c r="I171" s="104"/>
      <c r="J171" s="21">
        <f>SUM(J172:J175)</f>
        <v>38828.78</v>
      </c>
      <c r="K171" s="21">
        <f t="shared" ref="K171:O171" si="39">SUM(K172:K175)</f>
        <v>276000</v>
      </c>
      <c r="L171" s="21">
        <f t="shared" si="39"/>
        <v>670000</v>
      </c>
      <c r="M171" s="21">
        <f t="shared" si="39"/>
        <v>670000</v>
      </c>
      <c r="N171" s="21">
        <f t="shared" si="32"/>
        <v>1654828.78</v>
      </c>
      <c r="O171" s="21">
        <f t="shared" si="39"/>
        <v>98000</v>
      </c>
      <c r="P171" s="21">
        <f t="shared" si="34"/>
        <v>1556828.78</v>
      </c>
      <c r="Q171" s="106"/>
      <c r="R171" s="107"/>
    </row>
    <row r="172" spans="1:18" ht="30" x14ac:dyDescent="0.25">
      <c r="A172" s="54" t="s">
        <v>426</v>
      </c>
      <c r="B172" s="61" t="s">
        <v>427</v>
      </c>
      <c r="C172" s="110" t="s">
        <v>424</v>
      </c>
      <c r="D172" s="110"/>
      <c r="E172" s="110"/>
      <c r="F172" s="62" t="s">
        <v>806</v>
      </c>
      <c r="G172" s="60">
        <v>20000</v>
      </c>
      <c r="H172" s="60"/>
      <c r="I172" s="60">
        <v>20000</v>
      </c>
      <c r="J172" s="22">
        <v>0</v>
      </c>
      <c r="K172" s="22">
        <v>6000</v>
      </c>
      <c r="L172" s="22">
        <v>50000</v>
      </c>
      <c r="M172" s="22">
        <v>500000</v>
      </c>
      <c r="N172" s="22">
        <f t="shared" si="32"/>
        <v>556000</v>
      </c>
      <c r="O172" s="22">
        <v>0</v>
      </c>
      <c r="P172" s="22">
        <f t="shared" si="34"/>
        <v>556000</v>
      </c>
      <c r="Q172" s="109" t="s">
        <v>683</v>
      </c>
      <c r="R172" s="75"/>
    </row>
    <row r="173" spans="1:18" ht="30" x14ac:dyDescent="0.25">
      <c r="A173" s="54" t="s">
        <v>428</v>
      </c>
      <c r="B173" s="61" t="s">
        <v>429</v>
      </c>
      <c r="C173" s="110" t="s">
        <v>424</v>
      </c>
      <c r="D173" s="110"/>
      <c r="E173" s="110"/>
      <c r="F173" s="62" t="s">
        <v>806</v>
      </c>
      <c r="G173" s="60"/>
      <c r="H173" s="60" t="s">
        <v>430</v>
      </c>
      <c r="I173" s="60" t="s">
        <v>430</v>
      </c>
      <c r="J173" s="22">
        <v>18828.78</v>
      </c>
      <c r="K173" s="22">
        <v>150000</v>
      </c>
      <c r="L173" s="22">
        <v>0</v>
      </c>
      <c r="M173" s="22">
        <v>150000</v>
      </c>
      <c r="N173" s="22">
        <f>SUM(J173:M173)</f>
        <v>318828.78000000003</v>
      </c>
      <c r="O173" s="22">
        <v>8000</v>
      </c>
      <c r="P173" s="22">
        <f>N173-O173</f>
        <v>310828.78000000003</v>
      </c>
      <c r="Q173" s="109" t="s">
        <v>701</v>
      </c>
      <c r="R173" s="75"/>
    </row>
    <row r="174" spans="1:18" ht="30" x14ac:dyDescent="0.25">
      <c r="A174" s="54" t="s">
        <v>431</v>
      </c>
      <c r="B174" s="61" t="s">
        <v>432</v>
      </c>
      <c r="C174" s="110" t="s">
        <v>424</v>
      </c>
      <c r="D174" s="110"/>
      <c r="E174" s="110"/>
      <c r="F174" s="62" t="s">
        <v>806</v>
      </c>
      <c r="G174" s="60"/>
      <c r="H174" s="60"/>
      <c r="I174" s="60"/>
      <c r="J174" s="22">
        <v>0</v>
      </c>
      <c r="K174" s="22">
        <v>100000</v>
      </c>
      <c r="L174" s="22">
        <v>600000</v>
      </c>
      <c r="M174" s="22"/>
      <c r="N174" s="22">
        <f t="shared" si="32"/>
        <v>700000</v>
      </c>
      <c r="O174" s="22">
        <v>50000</v>
      </c>
      <c r="P174" s="22">
        <f t="shared" si="34"/>
        <v>650000</v>
      </c>
      <c r="Q174" s="109" t="s">
        <v>702</v>
      </c>
      <c r="R174" s="75"/>
    </row>
    <row r="175" spans="1:18" ht="30" x14ac:dyDescent="0.25">
      <c r="A175" s="54" t="s">
        <v>433</v>
      </c>
      <c r="B175" s="61" t="s">
        <v>434</v>
      </c>
      <c r="C175" s="110" t="s">
        <v>424</v>
      </c>
      <c r="D175" s="110"/>
      <c r="E175" s="110"/>
      <c r="F175" s="62" t="s">
        <v>806</v>
      </c>
      <c r="G175" s="60">
        <v>50000</v>
      </c>
      <c r="H175" s="60" t="s">
        <v>430</v>
      </c>
      <c r="I175" s="60" t="s">
        <v>435</v>
      </c>
      <c r="J175" s="22">
        <v>20000</v>
      </c>
      <c r="K175" s="22">
        <v>20000</v>
      </c>
      <c r="L175" s="22">
        <v>20000</v>
      </c>
      <c r="M175" s="22">
        <v>20000</v>
      </c>
      <c r="N175" s="22">
        <f t="shared" si="32"/>
        <v>80000</v>
      </c>
      <c r="O175" s="22">
        <v>40000</v>
      </c>
      <c r="P175" s="22">
        <f t="shared" si="34"/>
        <v>40000</v>
      </c>
      <c r="Q175" s="109" t="s">
        <v>683</v>
      </c>
      <c r="R175" s="75"/>
    </row>
    <row r="176" spans="1:18" ht="30" x14ac:dyDescent="0.25">
      <c r="A176" s="103" t="s">
        <v>436</v>
      </c>
      <c r="B176" s="104" t="s">
        <v>870</v>
      </c>
      <c r="C176" s="105"/>
      <c r="D176" s="105"/>
      <c r="E176" s="105"/>
      <c r="F176" s="104"/>
      <c r="G176" s="104"/>
      <c r="H176" s="104"/>
      <c r="I176" s="104"/>
      <c r="J176" s="21">
        <f>SUM(J177)</f>
        <v>2000</v>
      </c>
      <c r="K176" s="21">
        <f t="shared" ref="K176:M176" si="40">SUM(K177)</f>
        <v>40000</v>
      </c>
      <c r="L176" s="21">
        <f t="shared" si="40"/>
        <v>40000</v>
      </c>
      <c r="M176" s="21">
        <f t="shared" si="40"/>
        <v>40000</v>
      </c>
      <c r="N176" s="21">
        <f>SUM(J176:M176)</f>
        <v>122000</v>
      </c>
      <c r="O176" s="21">
        <v>2</v>
      </c>
      <c r="P176" s="21">
        <f>N176-O176</f>
        <v>121998</v>
      </c>
      <c r="Q176" s="106"/>
      <c r="R176" s="107"/>
    </row>
    <row r="177" spans="1:18" ht="30" x14ac:dyDescent="0.25">
      <c r="A177" s="54" t="s">
        <v>437</v>
      </c>
      <c r="B177" s="61" t="s">
        <v>906</v>
      </c>
      <c r="C177" s="110" t="s">
        <v>424</v>
      </c>
      <c r="D177" s="110"/>
      <c r="E177" s="110"/>
      <c r="F177" s="62" t="s">
        <v>806</v>
      </c>
      <c r="G177" s="60">
        <v>6000</v>
      </c>
      <c r="H177" s="60"/>
      <c r="I177" s="60">
        <v>6000</v>
      </c>
      <c r="J177" s="22">
        <v>2000</v>
      </c>
      <c r="K177" s="22">
        <v>40000</v>
      </c>
      <c r="L177" s="22">
        <v>40000</v>
      </c>
      <c r="M177" s="22">
        <v>40000</v>
      </c>
      <c r="N177" s="22">
        <f>SUM(J177:M177)</f>
        <v>122000</v>
      </c>
      <c r="O177" s="22">
        <v>2000</v>
      </c>
      <c r="P177" s="22">
        <v>120000</v>
      </c>
      <c r="Q177" s="109"/>
      <c r="R177" s="75"/>
    </row>
    <row r="178" spans="1:18" x14ac:dyDescent="0.25">
      <c r="A178" s="103" t="s">
        <v>438</v>
      </c>
      <c r="B178" s="104" t="s">
        <v>871</v>
      </c>
      <c r="C178" s="105"/>
      <c r="D178" s="105"/>
      <c r="E178" s="105"/>
      <c r="F178" s="104"/>
      <c r="G178" s="104"/>
      <c r="H178" s="104"/>
      <c r="I178" s="104"/>
      <c r="J178" s="21">
        <f t="shared" ref="J178:O178" si="41">SUM(J179:J182)</f>
        <v>0</v>
      </c>
      <c r="K178" s="21">
        <f t="shared" si="41"/>
        <v>50005</v>
      </c>
      <c r="L178" s="21">
        <f t="shared" si="41"/>
        <v>200000</v>
      </c>
      <c r="M178" s="21">
        <f t="shared" si="41"/>
        <v>50000</v>
      </c>
      <c r="N178" s="21">
        <f t="shared" si="32"/>
        <v>300005</v>
      </c>
      <c r="O178" s="21">
        <f t="shared" si="41"/>
        <v>75000</v>
      </c>
      <c r="P178" s="21">
        <f t="shared" si="34"/>
        <v>225005</v>
      </c>
      <c r="Q178" s="106"/>
      <c r="R178" s="107"/>
    </row>
    <row r="179" spans="1:18" ht="30" x14ac:dyDescent="0.25">
      <c r="A179" s="54" t="s">
        <v>439</v>
      </c>
      <c r="B179" s="5" t="s">
        <v>440</v>
      </c>
      <c r="C179" s="110" t="s">
        <v>424</v>
      </c>
      <c r="D179" s="110"/>
      <c r="E179" s="110"/>
      <c r="F179" s="62" t="s">
        <v>806</v>
      </c>
      <c r="G179" s="60">
        <v>6000</v>
      </c>
      <c r="H179" s="60"/>
      <c r="I179" s="60">
        <v>6000</v>
      </c>
      <c r="J179" s="22">
        <v>0</v>
      </c>
      <c r="K179" s="22">
        <v>5</v>
      </c>
      <c r="L179" s="22">
        <v>50000</v>
      </c>
      <c r="M179" s="22">
        <v>0</v>
      </c>
      <c r="N179" s="22">
        <f t="shared" si="32"/>
        <v>50005</v>
      </c>
      <c r="O179" s="22">
        <v>0</v>
      </c>
      <c r="P179" s="22">
        <f t="shared" si="34"/>
        <v>50005</v>
      </c>
      <c r="Q179" s="109"/>
      <c r="R179" s="75"/>
    </row>
    <row r="180" spans="1:18" ht="30" x14ac:dyDescent="0.25">
      <c r="A180" s="54" t="s">
        <v>441</v>
      </c>
      <c r="B180" s="5" t="s">
        <v>442</v>
      </c>
      <c r="C180" s="110" t="s">
        <v>424</v>
      </c>
      <c r="D180" s="110"/>
      <c r="E180" s="110"/>
      <c r="F180" s="62" t="s">
        <v>806</v>
      </c>
      <c r="G180" s="60">
        <v>6000</v>
      </c>
      <c r="H180" s="60"/>
      <c r="I180" s="60">
        <v>6000</v>
      </c>
      <c r="J180" s="22">
        <v>0</v>
      </c>
      <c r="K180" s="22">
        <v>0</v>
      </c>
      <c r="L180" s="22">
        <v>50000</v>
      </c>
      <c r="M180" s="22">
        <v>0</v>
      </c>
      <c r="N180" s="22">
        <f t="shared" si="32"/>
        <v>50000</v>
      </c>
      <c r="O180" s="22">
        <v>0</v>
      </c>
      <c r="P180" s="22">
        <f t="shared" si="34"/>
        <v>50000</v>
      </c>
      <c r="Q180" s="109"/>
      <c r="R180" s="75"/>
    </row>
    <row r="181" spans="1:18" ht="30" x14ac:dyDescent="0.25">
      <c r="A181" s="54" t="s">
        <v>443</v>
      </c>
      <c r="B181" s="61" t="s">
        <v>444</v>
      </c>
      <c r="C181" s="110" t="s">
        <v>424</v>
      </c>
      <c r="D181" s="110"/>
      <c r="E181" s="110"/>
      <c r="F181" s="62" t="s">
        <v>806</v>
      </c>
      <c r="G181" s="60">
        <v>6000</v>
      </c>
      <c r="H181" s="60"/>
      <c r="I181" s="60">
        <v>6000</v>
      </c>
      <c r="J181" s="22">
        <v>0</v>
      </c>
      <c r="K181" s="22">
        <v>0</v>
      </c>
      <c r="L181" s="22">
        <v>50000</v>
      </c>
      <c r="M181" s="22">
        <v>0</v>
      </c>
      <c r="N181" s="22">
        <f t="shared" si="32"/>
        <v>50000</v>
      </c>
      <c r="O181" s="22">
        <v>0</v>
      </c>
      <c r="P181" s="22">
        <f t="shared" si="34"/>
        <v>50000</v>
      </c>
      <c r="Q181" s="109"/>
      <c r="R181" s="75"/>
    </row>
    <row r="182" spans="1:18" ht="45" x14ac:dyDescent="0.25">
      <c r="A182" s="54" t="s">
        <v>445</v>
      </c>
      <c r="B182" s="5" t="s">
        <v>446</v>
      </c>
      <c r="C182" s="110" t="s">
        <v>424</v>
      </c>
      <c r="D182" s="110"/>
      <c r="E182" s="110"/>
      <c r="F182" s="62" t="s">
        <v>806</v>
      </c>
      <c r="G182" s="60"/>
      <c r="H182" s="60"/>
      <c r="I182" s="60"/>
      <c r="J182" s="22">
        <v>0</v>
      </c>
      <c r="K182" s="22">
        <v>50000</v>
      </c>
      <c r="L182" s="22">
        <v>50000</v>
      </c>
      <c r="M182" s="22">
        <v>50000</v>
      </c>
      <c r="N182" s="22">
        <f t="shared" si="32"/>
        <v>150000</v>
      </c>
      <c r="O182" s="22">
        <v>75000</v>
      </c>
      <c r="P182" s="22">
        <f t="shared" si="34"/>
        <v>75000</v>
      </c>
      <c r="Q182" s="109" t="s">
        <v>690</v>
      </c>
      <c r="R182" s="75"/>
    </row>
    <row r="183" spans="1:18" ht="30" x14ac:dyDescent="0.25">
      <c r="A183" s="103" t="s">
        <v>447</v>
      </c>
      <c r="B183" s="104" t="s">
        <v>872</v>
      </c>
      <c r="C183" s="105"/>
      <c r="D183" s="105"/>
      <c r="E183" s="105"/>
      <c r="F183" s="104"/>
      <c r="G183" s="104"/>
      <c r="H183" s="104"/>
      <c r="I183" s="104"/>
      <c r="J183" s="21">
        <f>SUM(J184:J189)</f>
        <v>54000</v>
      </c>
      <c r="K183" s="21">
        <f t="shared" ref="K183:O183" si="42">SUM(K184:K189)</f>
        <v>69000</v>
      </c>
      <c r="L183" s="21">
        <f t="shared" si="42"/>
        <v>85000</v>
      </c>
      <c r="M183" s="21">
        <f t="shared" si="42"/>
        <v>105000</v>
      </c>
      <c r="N183" s="21">
        <f t="shared" si="32"/>
        <v>313000</v>
      </c>
      <c r="O183" s="21">
        <f t="shared" si="42"/>
        <v>309000</v>
      </c>
      <c r="P183" s="21">
        <f t="shared" si="34"/>
        <v>4000</v>
      </c>
      <c r="Q183" s="106"/>
      <c r="R183" s="107"/>
    </row>
    <row r="184" spans="1:18" ht="30" x14ac:dyDescent="0.25">
      <c r="A184" s="54" t="s">
        <v>448</v>
      </c>
      <c r="B184" s="61" t="s">
        <v>449</v>
      </c>
      <c r="C184" s="110" t="s">
        <v>450</v>
      </c>
      <c r="D184" s="110"/>
      <c r="E184" s="110"/>
      <c r="F184" s="62" t="s">
        <v>806</v>
      </c>
      <c r="G184" s="60">
        <v>15000</v>
      </c>
      <c r="H184" s="60"/>
      <c r="I184" s="60">
        <v>15000</v>
      </c>
      <c r="J184" s="22">
        <v>10000</v>
      </c>
      <c r="K184" s="22">
        <v>10000</v>
      </c>
      <c r="L184" s="22">
        <v>20000</v>
      </c>
      <c r="M184" s="22">
        <v>0</v>
      </c>
      <c r="N184" s="22">
        <f t="shared" si="32"/>
        <v>40000</v>
      </c>
      <c r="O184" s="22">
        <v>40000</v>
      </c>
      <c r="P184" s="22">
        <f t="shared" si="34"/>
        <v>0</v>
      </c>
      <c r="Q184" s="109"/>
      <c r="R184" s="75"/>
    </row>
    <row r="185" spans="1:18" x14ac:dyDescent="0.25">
      <c r="A185" s="54" t="s">
        <v>451</v>
      </c>
      <c r="B185" s="61" t="s">
        <v>452</v>
      </c>
      <c r="C185" s="110" t="s">
        <v>453</v>
      </c>
      <c r="D185" s="110"/>
      <c r="E185" s="110"/>
      <c r="F185" s="62" t="s">
        <v>454</v>
      </c>
      <c r="G185" s="60">
        <v>139000</v>
      </c>
      <c r="H185" s="60"/>
      <c r="I185" s="60">
        <v>139000</v>
      </c>
      <c r="J185" s="22">
        <v>10000</v>
      </c>
      <c r="K185" s="22">
        <v>12000</v>
      </c>
      <c r="L185" s="22">
        <v>0</v>
      </c>
      <c r="M185" s="22">
        <v>0</v>
      </c>
      <c r="N185" s="22">
        <f t="shared" si="32"/>
        <v>22000</v>
      </c>
      <c r="O185" s="22">
        <v>130000</v>
      </c>
      <c r="P185" s="22">
        <f t="shared" si="34"/>
        <v>-108000</v>
      </c>
      <c r="Q185" s="109"/>
      <c r="R185" s="75"/>
    </row>
    <row r="186" spans="1:18" x14ac:dyDescent="0.25">
      <c r="A186" s="54" t="s">
        <v>455</v>
      </c>
      <c r="B186" s="61" t="s">
        <v>456</v>
      </c>
      <c r="C186" s="110"/>
      <c r="D186" s="110"/>
      <c r="E186" s="110"/>
      <c r="F186" s="111"/>
      <c r="G186" s="60">
        <v>20000</v>
      </c>
      <c r="H186" s="60">
        <v>180000</v>
      </c>
      <c r="I186" s="60">
        <v>200000</v>
      </c>
      <c r="J186" s="22">
        <v>19000</v>
      </c>
      <c r="K186" s="22"/>
      <c r="L186" s="22"/>
      <c r="M186" s="22"/>
      <c r="N186" s="22">
        <f t="shared" si="32"/>
        <v>19000</v>
      </c>
      <c r="O186" s="22">
        <v>19000</v>
      </c>
      <c r="P186" s="22">
        <f t="shared" si="34"/>
        <v>0</v>
      </c>
      <c r="Q186" s="109"/>
      <c r="R186" s="75" t="s">
        <v>703</v>
      </c>
    </row>
    <row r="187" spans="1:18" x14ac:dyDescent="0.25">
      <c r="A187" s="54" t="s">
        <v>457</v>
      </c>
      <c r="B187" s="61" t="s">
        <v>458</v>
      </c>
      <c r="C187" s="110"/>
      <c r="D187" s="110"/>
      <c r="E187" s="110"/>
      <c r="F187" s="62" t="s">
        <v>278</v>
      </c>
      <c r="G187" s="60">
        <v>50000</v>
      </c>
      <c r="H187" s="60">
        <v>270000</v>
      </c>
      <c r="I187" s="60">
        <v>320000</v>
      </c>
      <c r="J187" s="22">
        <v>10000</v>
      </c>
      <c r="K187" s="22">
        <v>42000</v>
      </c>
      <c r="L187" s="22">
        <v>60000</v>
      </c>
      <c r="M187" s="22">
        <v>100000</v>
      </c>
      <c r="N187" s="22">
        <f t="shared" si="32"/>
        <v>212000</v>
      </c>
      <c r="O187" s="22">
        <v>100000</v>
      </c>
      <c r="P187" s="22">
        <f t="shared" si="34"/>
        <v>112000</v>
      </c>
      <c r="Q187" s="109" t="s">
        <v>704</v>
      </c>
      <c r="R187" s="75"/>
    </row>
    <row r="188" spans="1:18" x14ac:dyDescent="0.25">
      <c r="A188" s="54" t="s">
        <v>459</v>
      </c>
      <c r="B188" s="61" t="s">
        <v>460</v>
      </c>
      <c r="C188" s="110"/>
      <c r="D188" s="110"/>
      <c r="E188" s="110"/>
      <c r="F188" s="62" t="s">
        <v>278</v>
      </c>
      <c r="G188" s="60">
        <v>5000</v>
      </c>
      <c r="H188" s="60"/>
      <c r="I188" s="60">
        <v>5000</v>
      </c>
      <c r="J188" s="22">
        <v>5000</v>
      </c>
      <c r="K188" s="22">
        <v>5000</v>
      </c>
      <c r="L188" s="22">
        <v>5000</v>
      </c>
      <c r="M188" s="22">
        <v>5000</v>
      </c>
      <c r="N188" s="22">
        <f t="shared" si="32"/>
        <v>20000</v>
      </c>
      <c r="O188" s="22">
        <v>20000</v>
      </c>
      <c r="P188" s="22">
        <f t="shared" si="34"/>
        <v>0</v>
      </c>
      <c r="Q188" s="109"/>
      <c r="R188" s="75"/>
    </row>
    <row r="189" spans="1:18" ht="30" x14ac:dyDescent="0.25">
      <c r="A189" s="54" t="s">
        <v>461</v>
      </c>
      <c r="B189" s="61" t="s">
        <v>462</v>
      </c>
      <c r="C189" s="110" t="s">
        <v>463</v>
      </c>
      <c r="D189" s="110"/>
      <c r="E189" s="110"/>
      <c r="F189" s="62" t="s">
        <v>464</v>
      </c>
      <c r="G189" s="60"/>
      <c r="H189" s="60"/>
      <c r="I189" s="60"/>
      <c r="J189" s="22">
        <v>0</v>
      </c>
      <c r="K189" s="22">
        <v>0</v>
      </c>
      <c r="L189" s="22">
        <v>0</v>
      </c>
      <c r="M189" s="22">
        <v>0</v>
      </c>
      <c r="N189" s="22">
        <f t="shared" si="32"/>
        <v>0</v>
      </c>
      <c r="O189" s="22">
        <v>0</v>
      </c>
      <c r="P189" s="22">
        <f t="shared" si="34"/>
        <v>0</v>
      </c>
      <c r="Q189" s="109"/>
      <c r="R189" s="75" t="s">
        <v>705</v>
      </c>
    </row>
    <row r="190" spans="1:18" ht="30" x14ac:dyDescent="0.25">
      <c r="A190" s="117" t="s">
        <v>465</v>
      </c>
      <c r="B190" s="118" t="s">
        <v>835</v>
      </c>
      <c r="C190" s="119"/>
      <c r="D190" s="119"/>
      <c r="E190" s="119"/>
      <c r="F190" s="118"/>
      <c r="G190" s="118"/>
      <c r="H190" s="118"/>
      <c r="I190" s="118"/>
      <c r="J190" s="23">
        <f>SUM(J191+J193+J197+J199+J203)</f>
        <v>4380000</v>
      </c>
      <c r="K190" s="23">
        <f>SUM(K191+K193+K197+K199+K203)</f>
        <v>5840000</v>
      </c>
      <c r="L190" s="23">
        <f>SUM(L191+L193+L197+L199+L203)</f>
        <v>3880000</v>
      </c>
      <c r="M190" s="23">
        <f>SUM(M191+M193+M197+M199+M203)</f>
        <v>4190000</v>
      </c>
      <c r="N190" s="23">
        <f t="shared" si="32"/>
        <v>18290000</v>
      </c>
      <c r="O190" s="23">
        <f>SUM(O191+O193+O197+O199+O203)</f>
        <v>8280000</v>
      </c>
      <c r="P190" s="23">
        <f t="shared" si="34"/>
        <v>10010000</v>
      </c>
      <c r="Q190" s="120"/>
      <c r="R190" s="121"/>
    </row>
    <row r="191" spans="1:18" ht="30" x14ac:dyDescent="0.25">
      <c r="A191" s="103" t="s">
        <v>466</v>
      </c>
      <c r="B191" s="104" t="s">
        <v>873</v>
      </c>
      <c r="C191" s="105"/>
      <c r="D191" s="105"/>
      <c r="E191" s="105"/>
      <c r="F191" s="104"/>
      <c r="G191" s="104"/>
      <c r="H191" s="104"/>
      <c r="I191" s="104"/>
      <c r="J191" s="21">
        <f>SUM(J192)</f>
        <v>0</v>
      </c>
      <c r="K191" s="21">
        <f t="shared" ref="K191:O191" si="43">SUM(K192)</f>
        <v>0</v>
      </c>
      <c r="L191" s="21">
        <f t="shared" si="43"/>
        <v>30000</v>
      </c>
      <c r="M191" s="21">
        <f t="shared" si="43"/>
        <v>30000</v>
      </c>
      <c r="N191" s="21">
        <f t="shared" si="32"/>
        <v>60000</v>
      </c>
      <c r="O191" s="21">
        <f t="shared" si="43"/>
        <v>60000</v>
      </c>
      <c r="P191" s="21">
        <f t="shared" si="34"/>
        <v>0</v>
      </c>
      <c r="Q191" s="106"/>
      <c r="R191" s="107"/>
    </row>
    <row r="192" spans="1:18" ht="75" x14ac:dyDescent="0.25">
      <c r="A192" s="54" t="s">
        <v>467</v>
      </c>
      <c r="B192" s="61" t="s">
        <v>468</v>
      </c>
      <c r="C192" s="110" t="s">
        <v>469</v>
      </c>
      <c r="D192" s="110"/>
      <c r="E192" s="110"/>
      <c r="F192" s="122" t="s">
        <v>470</v>
      </c>
      <c r="G192" s="60">
        <v>15000</v>
      </c>
      <c r="H192" s="60"/>
      <c r="I192" s="60">
        <v>15000</v>
      </c>
      <c r="J192" s="22">
        <v>0</v>
      </c>
      <c r="K192" s="22">
        <v>0</v>
      </c>
      <c r="L192" s="22">
        <v>30000</v>
      </c>
      <c r="M192" s="22">
        <v>30000</v>
      </c>
      <c r="N192" s="22">
        <f t="shared" si="32"/>
        <v>60000</v>
      </c>
      <c r="O192" s="22">
        <v>60000</v>
      </c>
      <c r="P192" s="22">
        <f t="shared" si="34"/>
        <v>0</v>
      </c>
      <c r="Q192" s="109"/>
      <c r="R192" s="75"/>
    </row>
    <row r="193" spans="1:18" x14ac:dyDescent="0.25">
      <c r="A193" s="103" t="s">
        <v>471</v>
      </c>
      <c r="B193" s="104" t="s">
        <v>874</v>
      </c>
      <c r="C193" s="105"/>
      <c r="D193" s="105"/>
      <c r="E193" s="105"/>
      <c r="F193" s="104"/>
      <c r="G193" s="104"/>
      <c r="H193" s="104"/>
      <c r="I193" s="104"/>
      <c r="J193" s="21">
        <f>SUM(J194:J196)</f>
        <v>3200000</v>
      </c>
      <c r="K193" s="21">
        <f t="shared" ref="K193:O193" si="44">SUM(K194:K196)</f>
        <v>4110000</v>
      </c>
      <c r="L193" s="21">
        <f t="shared" si="44"/>
        <v>1150000</v>
      </c>
      <c r="M193" s="21">
        <f t="shared" si="44"/>
        <v>1200000</v>
      </c>
      <c r="N193" s="21">
        <f t="shared" si="32"/>
        <v>9660000</v>
      </c>
      <c r="O193" s="21">
        <f t="shared" si="44"/>
        <v>3100000</v>
      </c>
      <c r="P193" s="21">
        <f t="shared" si="34"/>
        <v>6560000</v>
      </c>
      <c r="Q193" s="106"/>
      <c r="R193" s="107"/>
    </row>
    <row r="194" spans="1:18" ht="30" x14ac:dyDescent="0.25">
      <c r="A194" s="54" t="s">
        <v>472</v>
      </c>
      <c r="B194" s="61" t="s">
        <v>473</v>
      </c>
      <c r="C194" s="110" t="s">
        <v>474</v>
      </c>
      <c r="D194" s="110"/>
      <c r="E194" s="110"/>
      <c r="F194" s="62" t="s">
        <v>475</v>
      </c>
      <c r="G194" s="60"/>
      <c r="H194" s="60">
        <v>150000</v>
      </c>
      <c r="I194" s="60">
        <v>150000</v>
      </c>
      <c r="J194" s="22">
        <v>3100000</v>
      </c>
      <c r="K194" s="22">
        <v>4000000</v>
      </c>
      <c r="L194" s="22">
        <v>1000000</v>
      </c>
      <c r="M194" s="22">
        <v>1000000</v>
      </c>
      <c r="N194" s="22">
        <f t="shared" si="32"/>
        <v>9100000</v>
      </c>
      <c r="O194" s="22">
        <v>2700000</v>
      </c>
      <c r="P194" s="22">
        <f t="shared" si="34"/>
        <v>6400000</v>
      </c>
      <c r="Q194" s="109" t="s">
        <v>706</v>
      </c>
      <c r="R194" s="75"/>
    </row>
    <row r="195" spans="1:18" ht="30" x14ac:dyDescent="0.25">
      <c r="A195" s="54" t="s">
        <v>476</v>
      </c>
      <c r="B195" s="61" t="s">
        <v>477</v>
      </c>
      <c r="C195" s="110" t="s">
        <v>478</v>
      </c>
      <c r="D195" s="110"/>
      <c r="E195" s="110"/>
      <c r="F195" s="62" t="s">
        <v>454</v>
      </c>
      <c r="G195" s="60">
        <v>50000</v>
      </c>
      <c r="H195" s="60"/>
      <c r="I195" s="60">
        <v>50000</v>
      </c>
      <c r="J195" s="22">
        <v>50000</v>
      </c>
      <c r="K195" s="22">
        <v>60000</v>
      </c>
      <c r="L195" s="22">
        <v>100000</v>
      </c>
      <c r="M195" s="22">
        <v>150000</v>
      </c>
      <c r="N195" s="22">
        <f t="shared" ref="N195:N258" si="45">SUM(J195:M195)</f>
        <v>360000</v>
      </c>
      <c r="O195" s="22">
        <v>200000</v>
      </c>
      <c r="P195" s="22">
        <f t="shared" si="34"/>
        <v>160000</v>
      </c>
      <c r="Q195" s="109" t="s">
        <v>704</v>
      </c>
      <c r="R195" s="75"/>
    </row>
    <row r="196" spans="1:18" ht="30" x14ac:dyDescent="0.25">
      <c r="A196" s="54" t="s">
        <v>479</v>
      </c>
      <c r="B196" s="61" t="s">
        <v>480</v>
      </c>
      <c r="C196" s="110" t="s">
        <v>481</v>
      </c>
      <c r="D196" s="110"/>
      <c r="E196" s="110"/>
      <c r="F196" s="62" t="s">
        <v>454</v>
      </c>
      <c r="G196" s="60"/>
      <c r="H196" s="60">
        <v>2000000</v>
      </c>
      <c r="I196" s="60">
        <v>2000000</v>
      </c>
      <c r="J196" s="22">
        <v>50000</v>
      </c>
      <c r="K196" s="22">
        <v>50000</v>
      </c>
      <c r="L196" s="22">
        <v>50000</v>
      </c>
      <c r="M196" s="22">
        <v>50000</v>
      </c>
      <c r="N196" s="22">
        <f t="shared" si="45"/>
        <v>200000</v>
      </c>
      <c r="O196" s="22">
        <v>200000</v>
      </c>
      <c r="P196" s="22">
        <f t="shared" si="34"/>
        <v>0</v>
      </c>
      <c r="Q196" s="109"/>
      <c r="R196" s="75"/>
    </row>
    <row r="197" spans="1:18" x14ac:dyDescent="0.25">
      <c r="A197" s="103" t="s">
        <v>482</v>
      </c>
      <c r="B197" s="104" t="s">
        <v>875</v>
      </c>
      <c r="C197" s="105"/>
      <c r="D197" s="105"/>
      <c r="E197" s="105"/>
      <c r="F197" s="104"/>
      <c r="G197" s="104"/>
      <c r="H197" s="104"/>
      <c r="I197" s="104"/>
      <c r="J197" s="21">
        <f>SUM(J198:J198)</f>
        <v>1000000</v>
      </c>
      <c r="K197" s="21">
        <f>SUM(K198:K198)</f>
        <v>1000000</v>
      </c>
      <c r="L197" s="21">
        <f>SUM(L198:L198)</f>
        <v>1000000</v>
      </c>
      <c r="M197" s="21">
        <f>SUM(M198:M198)</f>
        <v>1000000</v>
      </c>
      <c r="N197" s="21">
        <f t="shared" si="45"/>
        <v>4000000</v>
      </c>
      <c r="O197" s="21">
        <f>SUM(O198:O198)</f>
        <v>4000000</v>
      </c>
      <c r="P197" s="21">
        <f t="shared" si="34"/>
        <v>0</v>
      </c>
      <c r="Q197" s="106"/>
      <c r="R197" s="107"/>
    </row>
    <row r="198" spans="1:18" ht="30" x14ac:dyDescent="0.25">
      <c r="A198" s="54" t="s">
        <v>483</v>
      </c>
      <c r="B198" s="61" t="s">
        <v>484</v>
      </c>
      <c r="C198" s="110" t="s">
        <v>485</v>
      </c>
      <c r="D198" s="110"/>
      <c r="E198" s="110"/>
      <c r="F198" s="122" t="s">
        <v>811</v>
      </c>
      <c r="G198" s="60">
        <v>11254105</v>
      </c>
      <c r="H198" s="60"/>
      <c r="I198" s="60">
        <v>11254105</v>
      </c>
      <c r="J198" s="22">
        <v>1000000</v>
      </c>
      <c r="K198" s="22">
        <v>1000000</v>
      </c>
      <c r="L198" s="22">
        <v>1000000</v>
      </c>
      <c r="M198" s="22">
        <v>1000000</v>
      </c>
      <c r="N198" s="22">
        <f t="shared" si="45"/>
        <v>4000000</v>
      </c>
      <c r="O198" s="22">
        <v>4000000</v>
      </c>
      <c r="P198" s="22">
        <f t="shared" si="34"/>
        <v>0</v>
      </c>
      <c r="Q198" s="109"/>
      <c r="R198" s="75"/>
    </row>
    <row r="199" spans="1:18" ht="60" x14ac:dyDescent="0.25">
      <c r="A199" s="103" t="s">
        <v>486</v>
      </c>
      <c r="B199" s="104" t="s">
        <v>876</v>
      </c>
      <c r="C199" s="105"/>
      <c r="D199" s="105"/>
      <c r="E199" s="105"/>
      <c r="F199" s="104"/>
      <c r="G199" s="104"/>
      <c r="H199" s="104"/>
      <c r="I199" s="104"/>
      <c r="J199" s="21">
        <f>SUM(J200:J202)</f>
        <v>0</v>
      </c>
      <c r="K199" s="21">
        <f t="shared" ref="K199:O199" si="46">SUM(K200:K202)</f>
        <v>270000</v>
      </c>
      <c r="L199" s="21">
        <f t="shared" si="46"/>
        <v>1440000</v>
      </c>
      <c r="M199" s="21">
        <f t="shared" si="46"/>
        <v>1700000</v>
      </c>
      <c r="N199" s="21">
        <f t="shared" si="45"/>
        <v>3410000</v>
      </c>
      <c r="O199" s="21">
        <f t="shared" si="46"/>
        <v>400000</v>
      </c>
      <c r="P199" s="21">
        <f t="shared" si="34"/>
        <v>3010000</v>
      </c>
      <c r="Q199" s="106"/>
      <c r="R199" s="107"/>
    </row>
    <row r="200" spans="1:18" ht="45" x14ac:dyDescent="0.25">
      <c r="A200" s="54" t="s">
        <v>487</v>
      </c>
      <c r="B200" s="61" t="s">
        <v>488</v>
      </c>
      <c r="C200" s="110" t="s">
        <v>489</v>
      </c>
      <c r="D200" s="110"/>
      <c r="E200" s="110"/>
      <c r="F200" s="122" t="s">
        <v>812</v>
      </c>
      <c r="G200" s="60"/>
      <c r="H200" s="60"/>
      <c r="I200" s="60"/>
      <c r="J200" s="22">
        <v>0</v>
      </c>
      <c r="K200" s="22">
        <v>0</v>
      </c>
      <c r="L200" s="22">
        <v>0</v>
      </c>
      <c r="M200" s="22">
        <v>0</v>
      </c>
      <c r="N200" s="22">
        <f t="shared" si="45"/>
        <v>0</v>
      </c>
      <c r="O200" s="22">
        <v>0</v>
      </c>
      <c r="P200" s="22">
        <f t="shared" si="34"/>
        <v>0</v>
      </c>
      <c r="Q200" s="109"/>
      <c r="R200" s="75" t="s">
        <v>707</v>
      </c>
    </row>
    <row r="201" spans="1:18" ht="30" x14ac:dyDescent="0.25">
      <c r="A201" s="54" t="s">
        <v>491</v>
      </c>
      <c r="B201" s="61" t="s">
        <v>492</v>
      </c>
      <c r="C201" s="110"/>
      <c r="D201" s="110"/>
      <c r="E201" s="110"/>
      <c r="F201" s="122" t="s">
        <v>454</v>
      </c>
      <c r="G201" s="60"/>
      <c r="H201" s="60">
        <v>1500000</v>
      </c>
      <c r="I201" s="60">
        <v>1500000</v>
      </c>
      <c r="J201" s="22">
        <v>0</v>
      </c>
      <c r="K201" s="22">
        <v>200000</v>
      </c>
      <c r="L201" s="22">
        <v>1400000</v>
      </c>
      <c r="M201" s="22">
        <v>0</v>
      </c>
      <c r="N201" s="22">
        <f t="shared" si="45"/>
        <v>1600000</v>
      </c>
      <c r="O201" s="22">
        <v>0</v>
      </c>
      <c r="P201" s="22">
        <f t="shared" si="34"/>
        <v>1600000</v>
      </c>
      <c r="Q201" s="109" t="s">
        <v>708</v>
      </c>
      <c r="R201" s="75"/>
    </row>
    <row r="202" spans="1:18" ht="30" x14ac:dyDescent="0.25">
      <c r="A202" s="54" t="s">
        <v>493</v>
      </c>
      <c r="B202" s="61" t="s">
        <v>494</v>
      </c>
      <c r="C202" s="110"/>
      <c r="D202" s="110"/>
      <c r="E202" s="110"/>
      <c r="F202" s="122" t="s">
        <v>454</v>
      </c>
      <c r="G202" s="60"/>
      <c r="H202" s="60"/>
      <c r="I202" s="60"/>
      <c r="J202" s="22">
        <v>0</v>
      </c>
      <c r="K202" s="22">
        <v>70000</v>
      </c>
      <c r="L202" s="22">
        <v>40000</v>
      </c>
      <c r="M202" s="22">
        <v>1700000</v>
      </c>
      <c r="N202" s="22">
        <f t="shared" si="45"/>
        <v>1810000</v>
      </c>
      <c r="O202" s="22">
        <v>400000</v>
      </c>
      <c r="P202" s="22">
        <f t="shared" ref="P202:P265" si="47">N202-O202</f>
        <v>1410000</v>
      </c>
      <c r="Q202" s="109" t="s">
        <v>691</v>
      </c>
      <c r="R202" s="75"/>
    </row>
    <row r="203" spans="1:18" ht="45" x14ac:dyDescent="0.25">
      <c r="A203" s="103" t="s">
        <v>495</v>
      </c>
      <c r="B203" s="104" t="s">
        <v>877</v>
      </c>
      <c r="C203" s="105"/>
      <c r="D203" s="105"/>
      <c r="E203" s="105"/>
      <c r="F203" s="104"/>
      <c r="G203" s="104"/>
      <c r="H203" s="104"/>
      <c r="I203" s="104"/>
      <c r="J203" s="21">
        <f t="shared" ref="J203:O203" si="48">SUM(J204:J205)</f>
        <v>180000</v>
      </c>
      <c r="K203" s="21">
        <f t="shared" si="48"/>
        <v>460000</v>
      </c>
      <c r="L203" s="21">
        <f t="shared" si="48"/>
        <v>260000</v>
      </c>
      <c r="M203" s="21">
        <f t="shared" si="48"/>
        <v>260000</v>
      </c>
      <c r="N203" s="21">
        <f t="shared" si="45"/>
        <v>1160000</v>
      </c>
      <c r="O203" s="21">
        <f t="shared" si="48"/>
        <v>720000</v>
      </c>
      <c r="P203" s="21">
        <f t="shared" si="47"/>
        <v>440000</v>
      </c>
      <c r="Q203" s="106"/>
      <c r="R203" s="107"/>
    </row>
    <row r="204" spans="1:18" ht="45" x14ac:dyDescent="0.25">
      <c r="A204" s="54" t="s">
        <v>497</v>
      </c>
      <c r="B204" s="61" t="s">
        <v>498</v>
      </c>
      <c r="C204" s="110" t="s">
        <v>496</v>
      </c>
      <c r="D204" s="110"/>
      <c r="E204" s="110"/>
      <c r="F204" s="122" t="s">
        <v>490</v>
      </c>
      <c r="G204" s="60">
        <v>500000</v>
      </c>
      <c r="H204" s="60"/>
      <c r="I204" s="60">
        <v>500000</v>
      </c>
      <c r="J204" s="22">
        <v>120000</v>
      </c>
      <c r="K204" s="22">
        <v>400000</v>
      </c>
      <c r="L204" s="22">
        <v>200000</v>
      </c>
      <c r="M204" s="22">
        <v>200000</v>
      </c>
      <c r="N204" s="22">
        <f t="shared" si="45"/>
        <v>920000</v>
      </c>
      <c r="O204" s="22">
        <v>480000</v>
      </c>
      <c r="P204" s="22">
        <f t="shared" si="47"/>
        <v>440000</v>
      </c>
      <c r="Q204" s="109" t="s">
        <v>691</v>
      </c>
      <c r="R204" s="75"/>
    </row>
    <row r="205" spans="1:18" ht="45" x14ac:dyDescent="0.25">
      <c r="A205" s="54" t="s">
        <v>499</v>
      </c>
      <c r="B205" s="61" t="s">
        <v>500</v>
      </c>
      <c r="C205" s="110" t="s">
        <v>496</v>
      </c>
      <c r="D205" s="110"/>
      <c r="E205" s="110"/>
      <c r="F205" s="122" t="s">
        <v>812</v>
      </c>
      <c r="G205" s="60"/>
      <c r="H205" s="60"/>
      <c r="I205" s="60"/>
      <c r="J205" s="22">
        <v>60000</v>
      </c>
      <c r="K205" s="22">
        <v>60000</v>
      </c>
      <c r="L205" s="22">
        <v>60000</v>
      </c>
      <c r="M205" s="22">
        <v>60000</v>
      </c>
      <c r="N205" s="22">
        <f t="shared" si="45"/>
        <v>240000</v>
      </c>
      <c r="O205" s="22">
        <v>240000</v>
      </c>
      <c r="P205" s="22">
        <f t="shared" si="47"/>
        <v>0</v>
      </c>
      <c r="Q205" s="109"/>
      <c r="R205" s="75"/>
    </row>
    <row r="206" spans="1:18" ht="47.25" x14ac:dyDescent="0.25">
      <c r="A206" s="123" t="s">
        <v>501</v>
      </c>
      <c r="B206" s="124" t="s">
        <v>836</v>
      </c>
      <c r="C206" s="123"/>
      <c r="D206" s="123"/>
      <c r="E206" s="123"/>
      <c r="F206" s="124"/>
      <c r="G206" s="124"/>
      <c r="H206" s="124"/>
      <c r="I206" s="124"/>
      <c r="J206" s="24">
        <f t="shared" ref="J206:O206" si="49">SUM(J207+J231)</f>
        <v>2990000</v>
      </c>
      <c r="K206" s="24">
        <f t="shared" si="49"/>
        <v>18104333.329999998</v>
      </c>
      <c r="L206" s="24">
        <f t="shared" si="49"/>
        <v>13254333.33</v>
      </c>
      <c r="M206" s="24">
        <f t="shared" si="49"/>
        <v>6374333.3300000001</v>
      </c>
      <c r="N206" s="24">
        <f t="shared" si="45"/>
        <v>40722999.989999995</v>
      </c>
      <c r="O206" s="24">
        <f t="shared" si="49"/>
        <v>6710000</v>
      </c>
      <c r="P206" s="24">
        <f t="shared" si="47"/>
        <v>34012999.989999995</v>
      </c>
      <c r="Q206" s="125"/>
      <c r="R206" s="126"/>
    </row>
    <row r="207" spans="1:18" ht="30" x14ac:dyDescent="0.25">
      <c r="A207" s="127" t="s">
        <v>502</v>
      </c>
      <c r="B207" s="128" t="s">
        <v>837</v>
      </c>
      <c r="C207" s="129"/>
      <c r="D207" s="129"/>
      <c r="E207" s="129"/>
      <c r="F207" s="128"/>
      <c r="G207" s="128"/>
      <c r="H207" s="128"/>
      <c r="I207" s="128"/>
      <c r="J207" s="25">
        <f t="shared" ref="J207:O207" si="50">SUM(J208+J212+J218)</f>
        <v>910000</v>
      </c>
      <c r="K207" s="25">
        <f t="shared" si="50"/>
        <v>11734333.33</v>
      </c>
      <c r="L207" s="25">
        <f t="shared" si="50"/>
        <v>6824333.3300000001</v>
      </c>
      <c r="M207" s="25">
        <f t="shared" si="50"/>
        <v>6374333.3300000001</v>
      </c>
      <c r="N207" s="25">
        <f t="shared" si="45"/>
        <v>25842999.990000002</v>
      </c>
      <c r="O207" s="25">
        <f t="shared" si="50"/>
        <v>2520000</v>
      </c>
      <c r="P207" s="25">
        <f t="shared" si="47"/>
        <v>23322999.990000002</v>
      </c>
      <c r="Q207" s="130"/>
      <c r="R207" s="131"/>
    </row>
    <row r="208" spans="1:18" ht="45" x14ac:dyDescent="0.25">
      <c r="A208" s="132" t="s">
        <v>503</v>
      </c>
      <c r="B208" s="133" t="s">
        <v>878</v>
      </c>
      <c r="C208" s="134"/>
      <c r="D208" s="134"/>
      <c r="E208" s="134"/>
      <c r="F208" s="133"/>
      <c r="G208" s="133"/>
      <c r="H208" s="133"/>
      <c r="I208" s="133"/>
      <c r="J208" s="26">
        <f t="shared" ref="J208:O208" si="51">SUM(J209:J211)</f>
        <v>10000</v>
      </c>
      <c r="K208" s="26">
        <f t="shared" si="51"/>
        <v>4674333.33</v>
      </c>
      <c r="L208" s="26">
        <f t="shared" si="51"/>
        <v>4664333.33</v>
      </c>
      <c r="M208" s="26">
        <f t="shared" si="51"/>
        <v>4654333.33</v>
      </c>
      <c r="N208" s="26">
        <f t="shared" si="45"/>
        <v>14002999.99</v>
      </c>
      <c r="O208" s="26">
        <f t="shared" si="51"/>
        <v>1070000</v>
      </c>
      <c r="P208" s="26">
        <f t="shared" si="47"/>
        <v>12932999.99</v>
      </c>
      <c r="Q208" s="135"/>
      <c r="R208" s="136"/>
    </row>
    <row r="209" spans="1:18" ht="45" x14ac:dyDescent="0.25">
      <c r="A209" s="54" t="s">
        <v>505</v>
      </c>
      <c r="B209" s="61" t="s">
        <v>899</v>
      </c>
      <c r="C209" s="108" t="s">
        <v>504</v>
      </c>
      <c r="D209" s="108"/>
      <c r="E209" s="108"/>
      <c r="F209" s="62" t="s">
        <v>806</v>
      </c>
      <c r="G209" s="60"/>
      <c r="H209" s="60"/>
      <c r="I209" s="60"/>
      <c r="J209" s="22">
        <v>0</v>
      </c>
      <c r="K209" s="22">
        <v>4644333.33</v>
      </c>
      <c r="L209" s="22">
        <v>4644333.33</v>
      </c>
      <c r="M209" s="22">
        <v>4644333.33</v>
      </c>
      <c r="N209" s="22">
        <f t="shared" si="45"/>
        <v>13932999.99</v>
      </c>
      <c r="O209" s="22">
        <v>1000000</v>
      </c>
      <c r="P209" s="22">
        <f t="shared" si="47"/>
        <v>12932999.99</v>
      </c>
      <c r="Q209" s="109" t="s">
        <v>719</v>
      </c>
      <c r="R209" s="75"/>
    </row>
    <row r="210" spans="1:18" x14ac:dyDescent="0.25">
      <c r="A210" s="54" t="s">
        <v>507</v>
      </c>
      <c r="B210" s="5" t="s">
        <v>718</v>
      </c>
      <c r="C210" s="108" t="s">
        <v>506</v>
      </c>
      <c r="D210" s="108"/>
      <c r="E210" s="108"/>
      <c r="F210" s="62" t="s">
        <v>813</v>
      </c>
      <c r="G210" s="60"/>
      <c r="H210" s="60"/>
      <c r="I210" s="60"/>
      <c r="J210" s="22">
        <v>10000</v>
      </c>
      <c r="K210" s="22">
        <v>10000</v>
      </c>
      <c r="L210" s="22">
        <v>10000</v>
      </c>
      <c r="M210" s="22">
        <v>10000</v>
      </c>
      <c r="N210" s="22">
        <f t="shared" si="45"/>
        <v>40000</v>
      </c>
      <c r="O210" s="22">
        <v>40000</v>
      </c>
      <c r="P210" s="22">
        <f t="shared" si="47"/>
        <v>0</v>
      </c>
      <c r="Q210" s="109"/>
      <c r="R210" s="75"/>
    </row>
    <row r="211" spans="1:18" x14ac:dyDescent="0.25">
      <c r="A211" s="54" t="s">
        <v>507</v>
      </c>
      <c r="B211" s="61" t="s">
        <v>509</v>
      </c>
      <c r="C211" s="108" t="s">
        <v>508</v>
      </c>
      <c r="D211" s="108"/>
      <c r="E211" s="108"/>
      <c r="F211" s="62" t="s">
        <v>813</v>
      </c>
      <c r="G211" s="60"/>
      <c r="H211" s="60"/>
      <c r="I211" s="60"/>
      <c r="J211" s="22"/>
      <c r="K211" s="22">
        <v>20000</v>
      </c>
      <c r="L211" s="22">
        <v>10000</v>
      </c>
      <c r="M211" s="22"/>
      <c r="N211" s="22">
        <f t="shared" si="45"/>
        <v>30000</v>
      </c>
      <c r="O211" s="22">
        <v>30000</v>
      </c>
      <c r="P211" s="22">
        <f t="shared" si="47"/>
        <v>0</v>
      </c>
      <c r="Q211" s="109"/>
      <c r="R211" s="75"/>
    </row>
    <row r="212" spans="1:18" ht="45" x14ac:dyDescent="0.25">
      <c r="A212" s="132" t="s">
        <v>510</v>
      </c>
      <c r="B212" s="133" t="s">
        <v>879</v>
      </c>
      <c r="C212" s="134"/>
      <c r="D212" s="134"/>
      <c r="E212" s="134"/>
      <c r="F212" s="133"/>
      <c r="G212" s="133"/>
      <c r="H212" s="133"/>
      <c r="I212" s="133"/>
      <c r="J212" s="26">
        <f t="shared" ref="J212:O212" si="52">SUM(J213:J217)</f>
        <v>800000</v>
      </c>
      <c r="K212" s="26">
        <f t="shared" si="52"/>
        <v>6940000</v>
      </c>
      <c r="L212" s="26">
        <f t="shared" si="52"/>
        <v>2000000</v>
      </c>
      <c r="M212" s="26">
        <f t="shared" si="52"/>
        <v>1550000</v>
      </c>
      <c r="N212" s="26">
        <f t="shared" si="45"/>
        <v>11290000</v>
      </c>
      <c r="O212" s="26">
        <f t="shared" si="52"/>
        <v>900000</v>
      </c>
      <c r="P212" s="26">
        <f t="shared" si="47"/>
        <v>10390000</v>
      </c>
      <c r="Q212" s="135"/>
      <c r="R212" s="136"/>
    </row>
    <row r="213" spans="1:18" ht="60" x14ac:dyDescent="0.25">
      <c r="A213" s="54" t="s">
        <v>511</v>
      </c>
      <c r="B213" s="55" t="s">
        <v>720</v>
      </c>
      <c r="C213" s="110" t="s">
        <v>781</v>
      </c>
      <c r="D213" s="110"/>
      <c r="E213" s="110"/>
      <c r="F213" s="62" t="s">
        <v>813</v>
      </c>
      <c r="G213" s="60">
        <v>30000</v>
      </c>
      <c r="H213" s="60">
        <v>270000</v>
      </c>
      <c r="I213" s="60">
        <v>300000</v>
      </c>
      <c r="J213" s="22">
        <v>500000</v>
      </c>
      <c r="K213" s="22">
        <v>300000</v>
      </c>
      <c r="L213" s="22">
        <v>200000</v>
      </c>
      <c r="M213" s="22">
        <v>200000</v>
      </c>
      <c r="N213" s="22">
        <f t="shared" si="45"/>
        <v>1200000</v>
      </c>
      <c r="O213" s="22">
        <v>150000</v>
      </c>
      <c r="P213" s="22">
        <f t="shared" si="47"/>
        <v>1050000</v>
      </c>
      <c r="Q213" s="109" t="s">
        <v>724</v>
      </c>
      <c r="R213" s="75"/>
    </row>
    <row r="214" spans="1:18" ht="30" x14ac:dyDescent="0.25">
      <c r="A214" s="54" t="s">
        <v>512</v>
      </c>
      <c r="B214" s="137" t="s">
        <v>721</v>
      </c>
      <c r="C214" s="110" t="s">
        <v>513</v>
      </c>
      <c r="D214" s="110"/>
      <c r="E214" s="110"/>
      <c r="F214" s="62" t="s">
        <v>814</v>
      </c>
      <c r="G214" s="60"/>
      <c r="H214" s="60"/>
      <c r="I214" s="60"/>
      <c r="J214" s="22">
        <v>0</v>
      </c>
      <c r="K214" s="22">
        <v>40000</v>
      </c>
      <c r="L214" s="22">
        <v>1500000</v>
      </c>
      <c r="M214" s="22">
        <v>1000000</v>
      </c>
      <c r="N214" s="22">
        <f t="shared" si="45"/>
        <v>2540000</v>
      </c>
      <c r="O214" s="22">
        <v>200000</v>
      </c>
      <c r="P214" s="22">
        <f t="shared" si="47"/>
        <v>2340000</v>
      </c>
      <c r="Q214" s="109" t="s">
        <v>691</v>
      </c>
      <c r="R214" s="75"/>
    </row>
    <row r="215" spans="1:18" ht="30" x14ac:dyDescent="0.25">
      <c r="A215" s="54" t="s">
        <v>514</v>
      </c>
      <c r="B215" s="61" t="s">
        <v>722</v>
      </c>
      <c r="C215" s="110" t="s">
        <v>515</v>
      </c>
      <c r="D215" s="110"/>
      <c r="E215" s="110"/>
      <c r="F215" s="62" t="s">
        <v>516</v>
      </c>
      <c r="G215" s="60">
        <v>20000</v>
      </c>
      <c r="H215" s="60"/>
      <c r="I215" s="60">
        <v>20000</v>
      </c>
      <c r="J215" s="22">
        <v>300000</v>
      </c>
      <c r="K215" s="22">
        <v>6500000</v>
      </c>
      <c r="L215" s="22">
        <v>0</v>
      </c>
      <c r="M215" s="22">
        <v>100000</v>
      </c>
      <c r="N215" s="22">
        <f t="shared" si="45"/>
        <v>6900000</v>
      </c>
      <c r="O215" s="22">
        <v>100000</v>
      </c>
      <c r="P215" s="22">
        <f t="shared" si="47"/>
        <v>6800000</v>
      </c>
      <c r="Q215" s="109" t="s">
        <v>691</v>
      </c>
      <c r="R215" s="75"/>
    </row>
    <row r="216" spans="1:18" ht="30" x14ac:dyDescent="0.25">
      <c r="A216" s="54" t="s">
        <v>517</v>
      </c>
      <c r="B216" s="61" t="s">
        <v>725</v>
      </c>
      <c r="C216" s="110" t="s">
        <v>518</v>
      </c>
      <c r="D216" s="110"/>
      <c r="E216" s="110"/>
      <c r="F216" s="62" t="s">
        <v>516</v>
      </c>
      <c r="G216" s="60">
        <v>20000</v>
      </c>
      <c r="H216" s="60"/>
      <c r="I216" s="60">
        <v>20000</v>
      </c>
      <c r="J216" s="22">
        <v>0</v>
      </c>
      <c r="K216" s="22">
        <v>0</v>
      </c>
      <c r="L216" s="22">
        <v>100000</v>
      </c>
      <c r="M216" s="22">
        <v>50000</v>
      </c>
      <c r="N216" s="22">
        <f t="shared" si="45"/>
        <v>150000</v>
      </c>
      <c r="O216" s="22">
        <v>150000</v>
      </c>
      <c r="P216" s="22">
        <f t="shared" si="47"/>
        <v>0</v>
      </c>
      <c r="Q216" s="109"/>
      <c r="R216" s="75" t="s">
        <v>714</v>
      </c>
    </row>
    <row r="217" spans="1:18" ht="45" x14ac:dyDescent="0.25">
      <c r="A217" s="54" t="s">
        <v>519</v>
      </c>
      <c r="B217" s="61" t="s">
        <v>723</v>
      </c>
      <c r="C217" s="110" t="s">
        <v>520</v>
      </c>
      <c r="D217" s="110"/>
      <c r="E217" s="110"/>
      <c r="F217" s="62" t="s">
        <v>813</v>
      </c>
      <c r="G217" s="60"/>
      <c r="H217" s="60">
        <v>300000</v>
      </c>
      <c r="I217" s="60">
        <v>300000</v>
      </c>
      <c r="J217" s="22">
        <v>0</v>
      </c>
      <c r="K217" s="22">
        <v>100000</v>
      </c>
      <c r="L217" s="22">
        <v>200000</v>
      </c>
      <c r="M217" s="22">
        <v>200000</v>
      </c>
      <c r="N217" s="22">
        <f t="shared" si="45"/>
        <v>500000</v>
      </c>
      <c r="O217" s="22">
        <v>300000</v>
      </c>
      <c r="P217" s="22">
        <f t="shared" si="47"/>
        <v>200000</v>
      </c>
      <c r="Q217" s="109" t="s">
        <v>710</v>
      </c>
      <c r="R217" s="75"/>
    </row>
    <row r="218" spans="1:18" s="195" customFormat="1" ht="30" x14ac:dyDescent="0.25">
      <c r="A218" s="132" t="s">
        <v>521</v>
      </c>
      <c r="B218" s="133" t="s">
        <v>880</v>
      </c>
      <c r="C218" s="134"/>
      <c r="D218" s="134"/>
      <c r="E218" s="134"/>
      <c r="F218" s="133"/>
      <c r="G218" s="133"/>
      <c r="H218" s="133"/>
      <c r="I218" s="133"/>
      <c r="J218" s="26">
        <f t="shared" ref="J218:O218" si="53">SUM(J219:J226)</f>
        <v>100000</v>
      </c>
      <c r="K218" s="26">
        <f t="shared" si="53"/>
        <v>120000</v>
      </c>
      <c r="L218" s="26">
        <f t="shared" si="53"/>
        <v>160000</v>
      </c>
      <c r="M218" s="26">
        <f t="shared" si="53"/>
        <v>170000</v>
      </c>
      <c r="N218" s="26">
        <f t="shared" si="45"/>
        <v>550000</v>
      </c>
      <c r="O218" s="26">
        <f t="shared" si="53"/>
        <v>550000</v>
      </c>
      <c r="P218" s="26">
        <f t="shared" si="47"/>
        <v>0</v>
      </c>
      <c r="Q218" s="135"/>
      <c r="R218" s="136"/>
    </row>
    <row r="219" spans="1:18" ht="105" x14ac:dyDescent="0.25">
      <c r="A219" s="54" t="s">
        <v>522</v>
      </c>
      <c r="B219" s="56" t="s">
        <v>726</v>
      </c>
      <c r="C219" s="110" t="s">
        <v>523</v>
      </c>
      <c r="D219" s="110"/>
      <c r="E219" s="110"/>
      <c r="F219" s="62" t="s">
        <v>524</v>
      </c>
      <c r="G219" s="112"/>
      <c r="H219" s="112"/>
      <c r="I219" s="112"/>
      <c r="J219" s="22">
        <v>20000</v>
      </c>
      <c r="K219" s="22">
        <v>20000</v>
      </c>
      <c r="L219" s="22">
        <v>20000</v>
      </c>
      <c r="M219" s="22">
        <v>20000</v>
      </c>
      <c r="N219" s="22">
        <f t="shared" si="45"/>
        <v>80000</v>
      </c>
      <c r="O219" s="22">
        <v>80000</v>
      </c>
      <c r="P219" s="22">
        <f t="shared" si="47"/>
        <v>0</v>
      </c>
      <c r="Q219" s="109"/>
      <c r="R219" s="109"/>
    </row>
    <row r="220" spans="1:18" ht="30" x14ac:dyDescent="0.25">
      <c r="A220" s="54" t="s">
        <v>525</v>
      </c>
      <c r="B220" s="56" t="s">
        <v>727</v>
      </c>
      <c r="C220" s="110" t="s">
        <v>526</v>
      </c>
      <c r="D220" s="110"/>
      <c r="E220" s="110"/>
      <c r="F220" s="62" t="s">
        <v>527</v>
      </c>
      <c r="G220" s="60">
        <v>150000</v>
      </c>
      <c r="H220" s="60">
        <v>6800000</v>
      </c>
      <c r="I220" s="60"/>
      <c r="J220" s="22">
        <v>40000</v>
      </c>
      <c r="K220" s="22">
        <v>40000</v>
      </c>
      <c r="L220" s="22">
        <v>40000</v>
      </c>
      <c r="M220" s="22">
        <v>40000</v>
      </c>
      <c r="N220" s="22">
        <f t="shared" si="45"/>
        <v>160000</v>
      </c>
      <c r="O220" s="22">
        <v>160000</v>
      </c>
      <c r="P220" s="22">
        <f t="shared" si="47"/>
        <v>0</v>
      </c>
      <c r="Q220" s="109"/>
      <c r="R220" s="75"/>
    </row>
    <row r="221" spans="1:18" ht="75" x14ac:dyDescent="0.25">
      <c r="A221" s="54" t="s">
        <v>528</v>
      </c>
      <c r="B221" s="61" t="s">
        <v>728</v>
      </c>
      <c r="C221" s="110" t="s">
        <v>526</v>
      </c>
      <c r="D221" s="110"/>
      <c r="E221" s="110"/>
      <c r="F221" s="62" t="s">
        <v>529</v>
      </c>
      <c r="G221" s="60"/>
      <c r="H221" s="60"/>
      <c r="I221" s="60"/>
      <c r="J221" s="22">
        <v>0</v>
      </c>
      <c r="K221" s="22">
        <v>0</v>
      </c>
      <c r="L221" s="22">
        <v>0</v>
      </c>
      <c r="M221" s="22">
        <v>0</v>
      </c>
      <c r="N221" s="22">
        <f t="shared" si="45"/>
        <v>0</v>
      </c>
      <c r="O221" s="22">
        <v>0</v>
      </c>
      <c r="P221" s="22">
        <f t="shared" si="47"/>
        <v>0</v>
      </c>
      <c r="Q221" s="109">
        <v>0</v>
      </c>
      <c r="R221" s="75" t="s">
        <v>736</v>
      </c>
    </row>
    <row r="222" spans="1:18" ht="30" x14ac:dyDescent="0.25">
      <c r="A222" s="54" t="s">
        <v>530</v>
      </c>
      <c r="B222" s="56" t="s">
        <v>729</v>
      </c>
      <c r="C222" s="110" t="s">
        <v>782</v>
      </c>
      <c r="D222" s="110"/>
      <c r="E222" s="110"/>
      <c r="F222" s="62" t="s">
        <v>531</v>
      </c>
      <c r="G222" s="60"/>
      <c r="H222" s="60"/>
      <c r="I222" s="60"/>
      <c r="J222" s="22">
        <v>0</v>
      </c>
      <c r="K222" s="22">
        <v>0</v>
      </c>
      <c r="L222" s="22">
        <v>0</v>
      </c>
      <c r="M222" s="22">
        <v>0</v>
      </c>
      <c r="N222" s="22">
        <f t="shared" si="45"/>
        <v>0</v>
      </c>
      <c r="O222" s="22">
        <v>0</v>
      </c>
      <c r="P222" s="22">
        <f t="shared" si="47"/>
        <v>0</v>
      </c>
      <c r="Q222" s="109"/>
      <c r="R222" s="75" t="s">
        <v>736</v>
      </c>
    </row>
    <row r="223" spans="1:18" ht="45" x14ac:dyDescent="0.25">
      <c r="A223" s="54" t="s">
        <v>731</v>
      </c>
      <c r="B223" s="61" t="s">
        <v>730</v>
      </c>
      <c r="C223" s="110" t="s">
        <v>533</v>
      </c>
      <c r="D223" s="110"/>
      <c r="E223" s="110"/>
      <c r="F223" s="62" t="s">
        <v>534</v>
      </c>
      <c r="G223" s="60"/>
      <c r="H223" s="60"/>
      <c r="I223" s="60"/>
      <c r="J223" s="22">
        <v>0</v>
      </c>
      <c r="K223" s="22">
        <v>10000</v>
      </c>
      <c r="L223" s="22">
        <v>10000</v>
      </c>
      <c r="M223" s="22">
        <v>10000</v>
      </c>
      <c r="N223" s="22">
        <f t="shared" si="45"/>
        <v>30000</v>
      </c>
      <c r="O223" s="22">
        <v>30000</v>
      </c>
      <c r="P223" s="22">
        <f t="shared" si="47"/>
        <v>0</v>
      </c>
      <c r="Q223" s="109"/>
      <c r="R223" s="75"/>
    </row>
    <row r="224" spans="1:18" ht="75" x14ac:dyDescent="0.25">
      <c r="A224" s="54" t="s">
        <v>733</v>
      </c>
      <c r="B224" s="61" t="s">
        <v>732</v>
      </c>
      <c r="C224" s="110" t="s">
        <v>536</v>
      </c>
      <c r="D224" s="110"/>
      <c r="E224" s="110"/>
      <c r="F224" s="62" t="s">
        <v>110</v>
      </c>
      <c r="G224" s="60"/>
      <c r="H224" s="60"/>
      <c r="I224" s="60"/>
      <c r="J224" s="22">
        <v>0</v>
      </c>
      <c r="K224" s="22">
        <v>0</v>
      </c>
      <c r="L224" s="22">
        <v>30000</v>
      </c>
      <c r="M224" s="22">
        <v>30000</v>
      </c>
      <c r="N224" s="22">
        <f t="shared" si="45"/>
        <v>60000</v>
      </c>
      <c r="O224" s="22">
        <v>60000</v>
      </c>
      <c r="P224" s="22">
        <f t="shared" si="47"/>
        <v>0</v>
      </c>
      <c r="Q224" s="109"/>
      <c r="R224" s="75"/>
    </row>
    <row r="225" spans="1:18" ht="30" x14ac:dyDescent="0.25">
      <c r="A225" s="54" t="s">
        <v>532</v>
      </c>
      <c r="B225" s="61" t="s">
        <v>734</v>
      </c>
      <c r="C225" s="110" t="s">
        <v>506</v>
      </c>
      <c r="D225" s="110"/>
      <c r="E225" s="110"/>
      <c r="F225" s="62" t="s">
        <v>110</v>
      </c>
      <c r="G225" s="60"/>
      <c r="H225" s="60"/>
      <c r="I225" s="60"/>
      <c r="J225" s="22">
        <v>0</v>
      </c>
      <c r="K225" s="22">
        <v>0</v>
      </c>
      <c r="L225" s="22">
        <v>0</v>
      </c>
      <c r="M225" s="22">
        <v>0</v>
      </c>
      <c r="N225" s="22">
        <f t="shared" si="45"/>
        <v>0</v>
      </c>
      <c r="O225" s="22">
        <v>0</v>
      </c>
      <c r="P225" s="22">
        <f t="shared" si="47"/>
        <v>0</v>
      </c>
      <c r="Q225" s="109"/>
      <c r="R225" s="75" t="s">
        <v>737</v>
      </c>
    </row>
    <row r="226" spans="1:18" ht="60" x14ac:dyDescent="0.25">
      <c r="A226" s="54" t="s">
        <v>535</v>
      </c>
      <c r="B226" s="61" t="s">
        <v>735</v>
      </c>
      <c r="C226" s="110" t="s">
        <v>537</v>
      </c>
      <c r="D226" s="110"/>
      <c r="E226" s="110"/>
      <c r="F226" s="62" t="s">
        <v>538</v>
      </c>
      <c r="G226" s="60"/>
      <c r="H226" s="60"/>
      <c r="I226" s="60"/>
      <c r="J226" s="22">
        <v>40000</v>
      </c>
      <c r="K226" s="22">
        <v>50000</v>
      </c>
      <c r="L226" s="22">
        <v>60000</v>
      </c>
      <c r="M226" s="22">
        <v>70000</v>
      </c>
      <c r="N226" s="22">
        <f t="shared" si="45"/>
        <v>220000</v>
      </c>
      <c r="O226" s="22">
        <v>220000</v>
      </c>
      <c r="P226" s="22">
        <f t="shared" si="47"/>
        <v>0</v>
      </c>
      <c r="Q226" s="109"/>
      <c r="R226" s="75"/>
    </row>
    <row r="227" spans="1:18" s="194" customFormat="1" ht="30" x14ac:dyDescent="0.25">
      <c r="A227" s="187" t="s">
        <v>738</v>
      </c>
      <c r="B227" s="188" t="s">
        <v>881</v>
      </c>
      <c r="C227" s="189"/>
      <c r="D227" s="189"/>
      <c r="E227" s="189"/>
      <c r="F227" s="188"/>
      <c r="G227" s="190"/>
      <c r="H227" s="190"/>
      <c r="I227" s="190"/>
      <c r="J227" s="191">
        <f>SUM(J228:J230)</f>
        <v>0</v>
      </c>
      <c r="K227" s="191">
        <f t="shared" ref="K227:M227" si="54">SUM(K228:K230)</f>
        <v>0</v>
      </c>
      <c r="L227" s="191">
        <f t="shared" si="54"/>
        <v>80000</v>
      </c>
      <c r="M227" s="191">
        <f t="shared" si="54"/>
        <v>0</v>
      </c>
      <c r="N227" s="191">
        <f t="shared" si="45"/>
        <v>80000</v>
      </c>
      <c r="O227" s="191">
        <f>SUM(O228:O230)</f>
        <v>80000</v>
      </c>
      <c r="P227" s="191">
        <f t="shared" si="47"/>
        <v>0</v>
      </c>
      <c r="Q227" s="192"/>
      <c r="R227" s="193"/>
    </row>
    <row r="228" spans="1:18" x14ac:dyDescent="0.25">
      <c r="A228" s="54" t="s">
        <v>739</v>
      </c>
      <c r="B228" s="61" t="s">
        <v>741</v>
      </c>
      <c r="C228" s="110" t="s">
        <v>783</v>
      </c>
      <c r="D228" s="110"/>
      <c r="E228" s="110"/>
      <c r="F228" s="62"/>
      <c r="G228" s="60"/>
      <c r="H228" s="60"/>
      <c r="I228" s="60"/>
      <c r="J228" s="22">
        <v>0</v>
      </c>
      <c r="K228" s="22">
        <v>0</v>
      </c>
      <c r="L228" s="22">
        <v>30000</v>
      </c>
      <c r="M228" s="22">
        <v>0</v>
      </c>
      <c r="N228" s="22">
        <f t="shared" si="45"/>
        <v>30000</v>
      </c>
      <c r="O228" s="22">
        <v>30000</v>
      </c>
      <c r="P228" s="22">
        <f t="shared" si="47"/>
        <v>0</v>
      </c>
      <c r="Q228" s="109"/>
      <c r="R228" s="75"/>
    </row>
    <row r="229" spans="1:18" ht="30" x14ac:dyDescent="0.25">
      <c r="A229" s="54" t="s">
        <v>742</v>
      </c>
      <c r="B229" s="61" t="s">
        <v>740</v>
      </c>
      <c r="C229" s="110" t="s">
        <v>784</v>
      </c>
      <c r="D229" s="110"/>
      <c r="E229" s="110"/>
      <c r="F229" s="62"/>
      <c r="G229" s="60"/>
      <c r="H229" s="60"/>
      <c r="I229" s="60"/>
      <c r="J229" s="22">
        <v>0</v>
      </c>
      <c r="K229" s="22">
        <v>0</v>
      </c>
      <c r="L229" s="22">
        <v>30000</v>
      </c>
      <c r="M229" s="22">
        <v>0</v>
      </c>
      <c r="N229" s="22">
        <f t="shared" si="45"/>
        <v>30000</v>
      </c>
      <c r="O229" s="22">
        <v>30000</v>
      </c>
      <c r="P229" s="22">
        <f t="shared" si="47"/>
        <v>0</v>
      </c>
      <c r="Q229" s="109"/>
      <c r="R229" s="75"/>
    </row>
    <row r="230" spans="1:18" ht="45" x14ac:dyDescent="0.25">
      <c r="A230" s="54" t="s">
        <v>743</v>
      </c>
      <c r="B230" s="61" t="s">
        <v>744</v>
      </c>
      <c r="C230" s="110" t="s">
        <v>785</v>
      </c>
      <c r="D230" s="110"/>
      <c r="E230" s="110"/>
      <c r="F230" s="62"/>
      <c r="G230" s="60"/>
      <c r="H230" s="60"/>
      <c r="I230" s="60"/>
      <c r="J230" s="22">
        <v>0</v>
      </c>
      <c r="K230" s="22">
        <v>0</v>
      </c>
      <c r="L230" s="22">
        <v>20000</v>
      </c>
      <c r="M230" s="22">
        <v>0</v>
      </c>
      <c r="N230" s="22">
        <f t="shared" si="45"/>
        <v>20000</v>
      </c>
      <c r="O230" s="22">
        <v>20000</v>
      </c>
      <c r="P230" s="22">
        <f t="shared" si="47"/>
        <v>0</v>
      </c>
      <c r="Q230" s="109"/>
      <c r="R230" s="75"/>
    </row>
    <row r="231" spans="1:18" x14ac:dyDescent="0.25">
      <c r="A231" s="181" t="s">
        <v>539</v>
      </c>
      <c r="B231" s="182" t="s">
        <v>838</v>
      </c>
      <c r="C231" s="183"/>
      <c r="D231" s="183"/>
      <c r="E231" s="183"/>
      <c r="F231" s="182"/>
      <c r="G231" s="182"/>
      <c r="H231" s="182"/>
      <c r="I231" s="182"/>
      <c r="J231" s="184">
        <f>SUM(J232)</f>
        <v>2080000</v>
      </c>
      <c r="K231" s="184">
        <f>SUM(K232)</f>
        <v>6370000</v>
      </c>
      <c r="L231" s="184">
        <f t="shared" ref="L231:O231" si="55">SUM(L232)</f>
        <v>6430000</v>
      </c>
      <c r="M231" s="184"/>
      <c r="N231" s="184">
        <f t="shared" si="45"/>
        <v>14880000</v>
      </c>
      <c r="O231" s="184">
        <f t="shared" si="55"/>
        <v>4190000</v>
      </c>
      <c r="P231" s="184">
        <f t="shared" si="47"/>
        <v>10690000</v>
      </c>
      <c r="Q231" s="185"/>
      <c r="R231" s="186"/>
    </row>
    <row r="232" spans="1:18" ht="30" x14ac:dyDescent="0.25">
      <c r="A232" s="132" t="s">
        <v>540</v>
      </c>
      <c r="B232" s="133" t="s">
        <v>882</v>
      </c>
      <c r="C232" s="134"/>
      <c r="D232" s="134"/>
      <c r="E232" s="134"/>
      <c r="F232" s="133"/>
      <c r="G232" s="133"/>
      <c r="H232" s="133"/>
      <c r="I232" s="133"/>
      <c r="J232" s="26">
        <f>SUM(J233:J252)</f>
        <v>2080000</v>
      </c>
      <c r="K232" s="26">
        <f>SUM(K233:K252)</f>
        <v>6370000</v>
      </c>
      <c r="L232" s="26">
        <f>SUM(L233:L252)</f>
        <v>6430000</v>
      </c>
      <c r="M232" s="26"/>
      <c r="N232" s="26">
        <f t="shared" si="45"/>
        <v>14880000</v>
      </c>
      <c r="O232" s="26">
        <f>SUM(O233:O252)</f>
        <v>4190000</v>
      </c>
      <c r="P232" s="26">
        <f t="shared" si="47"/>
        <v>10690000</v>
      </c>
      <c r="Q232" s="135"/>
      <c r="R232" s="136"/>
    </row>
    <row r="233" spans="1:18" ht="30" x14ac:dyDescent="0.25">
      <c r="A233" s="54" t="s">
        <v>541</v>
      </c>
      <c r="B233" s="61" t="s">
        <v>745</v>
      </c>
      <c r="C233" s="110" t="s">
        <v>542</v>
      </c>
      <c r="D233" s="110"/>
      <c r="E233" s="110"/>
      <c r="F233" s="62" t="s">
        <v>543</v>
      </c>
      <c r="G233" s="60"/>
      <c r="H233" s="60"/>
      <c r="I233" s="60"/>
      <c r="J233" s="22">
        <v>1420000</v>
      </c>
      <c r="K233" s="22">
        <v>700000</v>
      </c>
      <c r="L233" s="22">
        <v>100000</v>
      </c>
      <c r="M233" s="22">
        <v>0</v>
      </c>
      <c r="N233" s="22">
        <f t="shared" si="45"/>
        <v>2220000</v>
      </c>
      <c r="O233" s="22">
        <v>300000</v>
      </c>
      <c r="P233" s="22">
        <f t="shared" si="47"/>
        <v>1920000</v>
      </c>
      <c r="Q233" s="109" t="s">
        <v>761</v>
      </c>
      <c r="R233" s="75"/>
    </row>
    <row r="234" spans="1:18" x14ac:dyDescent="0.25">
      <c r="A234" s="54" t="s">
        <v>544</v>
      </c>
      <c r="B234" s="61" t="s">
        <v>746</v>
      </c>
      <c r="C234" s="110" t="s">
        <v>542</v>
      </c>
      <c r="D234" s="110"/>
      <c r="E234" s="110"/>
      <c r="F234" s="62" t="s">
        <v>282</v>
      </c>
      <c r="G234" s="60"/>
      <c r="H234" s="60"/>
      <c r="I234" s="60"/>
      <c r="J234" s="22">
        <v>0</v>
      </c>
      <c r="K234" s="22">
        <v>100000</v>
      </c>
      <c r="L234" s="22">
        <v>200000</v>
      </c>
      <c r="M234" s="22">
        <v>300000</v>
      </c>
      <c r="N234" s="22">
        <f t="shared" si="45"/>
        <v>600000</v>
      </c>
      <c r="O234" s="22">
        <v>300000</v>
      </c>
      <c r="P234" s="22">
        <f t="shared" si="47"/>
        <v>300000</v>
      </c>
      <c r="Q234" s="109" t="s">
        <v>709</v>
      </c>
      <c r="R234" s="75"/>
    </row>
    <row r="235" spans="1:18" ht="30" x14ac:dyDescent="0.25">
      <c r="A235" s="54" t="s">
        <v>545</v>
      </c>
      <c r="B235" s="61" t="s">
        <v>747</v>
      </c>
      <c r="C235" s="110" t="s">
        <v>542</v>
      </c>
      <c r="D235" s="110"/>
      <c r="E235" s="110"/>
      <c r="F235" s="62" t="s">
        <v>546</v>
      </c>
      <c r="G235" s="60"/>
      <c r="H235" s="60">
        <v>2460000</v>
      </c>
      <c r="I235" s="60">
        <v>2460000</v>
      </c>
      <c r="J235" s="22">
        <v>0</v>
      </c>
      <c r="K235" s="22">
        <v>1000000</v>
      </c>
      <c r="L235" s="22">
        <v>2500000</v>
      </c>
      <c r="M235" s="22">
        <v>3000000</v>
      </c>
      <c r="N235" s="22">
        <f t="shared" si="45"/>
        <v>6500000</v>
      </c>
      <c r="O235" s="22">
        <v>300000</v>
      </c>
      <c r="P235" s="22">
        <f t="shared" si="47"/>
        <v>6200000</v>
      </c>
      <c r="Q235" s="109" t="s">
        <v>761</v>
      </c>
      <c r="R235" s="75"/>
    </row>
    <row r="236" spans="1:18" ht="30" x14ac:dyDescent="0.25">
      <c r="A236" s="54" t="s">
        <v>547</v>
      </c>
      <c r="B236" s="61" t="s">
        <v>748</v>
      </c>
      <c r="C236" s="110" t="s">
        <v>786</v>
      </c>
      <c r="D236" s="110"/>
      <c r="E236" s="110"/>
      <c r="F236" s="62" t="s">
        <v>546</v>
      </c>
      <c r="G236" s="60"/>
      <c r="H236" s="60"/>
      <c r="I236" s="60"/>
      <c r="J236" s="22">
        <v>0</v>
      </c>
      <c r="K236" s="22">
        <v>200000</v>
      </c>
      <c r="L236" s="22">
        <v>200000</v>
      </c>
      <c r="M236" s="22">
        <v>200000</v>
      </c>
      <c r="N236" s="22">
        <f t="shared" si="45"/>
        <v>600000</v>
      </c>
      <c r="O236" s="22">
        <v>150000</v>
      </c>
      <c r="P236" s="22">
        <f t="shared" si="47"/>
        <v>450000</v>
      </c>
      <c r="Q236" s="109" t="s">
        <v>709</v>
      </c>
      <c r="R236" s="75"/>
    </row>
    <row r="237" spans="1:18" x14ac:dyDescent="0.25">
      <c r="A237" s="54" t="s">
        <v>548</v>
      </c>
      <c r="B237" s="61" t="s">
        <v>749</v>
      </c>
      <c r="C237" s="110" t="s">
        <v>787</v>
      </c>
      <c r="D237" s="110"/>
      <c r="E237" s="110"/>
      <c r="F237" s="62"/>
      <c r="G237" s="60"/>
      <c r="H237" s="60"/>
      <c r="I237" s="60"/>
      <c r="J237" s="22"/>
      <c r="K237" s="22">
        <v>20000</v>
      </c>
      <c r="L237" s="22">
        <v>30000</v>
      </c>
      <c r="M237" s="22">
        <v>40000</v>
      </c>
      <c r="N237" s="22">
        <f t="shared" si="45"/>
        <v>90000</v>
      </c>
      <c r="O237" s="22">
        <v>40000</v>
      </c>
      <c r="P237" s="22">
        <f t="shared" si="47"/>
        <v>50000</v>
      </c>
      <c r="Q237" s="109" t="s">
        <v>709</v>
      </c>
      <c r="R237" s="75"/>
    </row>
    <row r="238" spans="1:18" s="171" customFormat="1" ht="30" x14ac:dyDescent="0.25">
      <c r="A238" s="180" t="s">
        <v>762</v>
      </c>
      <c r="B238" s="173" t="s">
        <v>883</v>
      </c>
      <c r="C238" s="174"/>
      <c r="D238" s="174"/>
      <c r="E238" s="174"/>
      <c r="F238" s="175"/>
      <c r="G238" s="176"/>
      <c r="H238" s="176"/>
      <c r="I238" s="176"/>
      <c r="J238" s="177">
        <f>SUM(J239:J243)</f>
        <v>0</v>
      </c>
      <c r="K238" s="177">
        <f t="shared" ref="K238:O238" si="56">SUM(K239:K243)</f>
        <v>300000</v>
      </c>
      <c r="L238" s="177">
        <f t="shared" si="56"/>
        <v>320000</v>
      </c>
      <c r="M238" s="177">
        <f t="shared" si="56"/>
        <v>1930000</v>
      </c>
      <c r="N238" s="177">
        <f t="shared" si="45"/>
        <v>2550000</v>
      </c>
      <c r="O238" s="177">
        <f t="shared" si="56"/>
        <v>350000</v>
      </c>
      <c r="P238" s="177">
        <f t="shared" si="47"/>
        <v>2200000</v>
      </c>
      <c r="Q238" s="178"/>
      <c r="R238" s="179"/>
    </row>
    <row r="239" spans="1:18" ht="60" x14ac:dyDescent="0.25">
      <c r="A239" s="54" t="s">
        <v>763</v>
      </c>
      <c r="B239" s="61" t="s">
        <v>768</v>
      </c>
      <c r="C239" s="110" t="s">
        <v>788</v>
      </c>
      <c r="D239" s="110"/>
      <c r="E239" s="110"/>
      <c r="F239" s="62"/>
      <c r="G239" s="60"/>
      <c r="H239" s="60"/>
      <c r="I239" s="60"/>
      <c r="J239" s="22">
        <v>0</v>
      </c>
      <c r="K239" s="22">
        <v>0</v>
      </c>
      <c r="L239" s="22">
        <v>20000</v>
      </c>
      <c r="M239" s="22">
        <v>30000</v>
      </c>
      <c r="N239" s="22">
        <f t="shared" si="45"/>
        <v>50000</v>
      </c>
      <c r="O239" s="22">
        <v>50000</v>
      </c>
      <c r="P239" s="22">
        <f t="shared" si="47"/>
        <v>0</v>
      </c>
      <c r="Q239" s="109"/>
      <c r="R239" s="75"/>
    </row>
    <row r="240" spans="1:18" ht="30" x14ac:dyDescent="0.25">
      <c r="A240" s="54" t="s">
        <v>764</v>
      </c>
      <c r="B240" s="61" t="s">
        <v>769</v>
      </c>
      <c r="C240" s="110" t="s">
        <v>788</v>
      </c>
      <c r="D240" s="110"/>
      <c r="E240" s="110"/>
      <c r="F240" s="62"/>
      <c r="G240" s="60"/>
      <c r="H240" s="60"/>
      <c r="I240" s="60"/>
      <c r="J240" s="22">
        <v>0</v>
      </c>
      <c r="K240" s="22">
        <v>200000</v>
      </c>
      <c r="L240" s="22">
        <v>200000</v>
      </c>
      <c r="M240" s="22">
        <v>300000</v>
      </c>
      <c r="N240" s="22">
        <f t="shared" si="45"/>
        <v>700000</v>
      </c>
      <c r="O240" s="22">
        <v>200000</v>
      </c>
      <c r="P240" s="22">
        <f t="shared" si="47"/>
        <v>500000</v>
      </c>
      <c r="Q240" s="109" t="s">
        <v>691</v>
      </c>
      <c r="R240" s="75"/>
    </row>
    <row r="241" spans="1:18" ht="45" x14ac:dyDescent="0.25">
      <c r="A241" s="54" t="s">
        <v>765</v>
      </c>
      <c r="B241" s="61" t="s">
        <v>770</v>
      </c>
      <c r="C241" s="110" t="s">
        <v>788</v>
      </c>
      <c r="D241" s="110"/>
      <c r="E241" s="110"/>
      <c r="F241" s="62"/>
      <c r="G241" s="60"/>
      <c r="H241" s="60"/>
      <c r="I241" s="60"/>
      <c r="J241" s="22">
        <v>0</v>
      </c>
      <c r="K241" s="22">
        <v>100000</v>
      </c>
      <c r="L241" s="22">
        <v>100000</v>
      </c>
      <c r="M241" s="22">
        <v>100000</v>
      </c>
      <c r="N241" s="22">
        <f t="shared" si="45"/>
        <v>300000</v>
      </c>
      <c r="O241" s="22">
        <v>100000</v>
      </c>
      <c r="P241" s="22">
        <f t="shared" si="47"/>
        <v>200000</v>
      </c>
      <c r="Q241" s="109" t="s">
        <v>690</v>
      </c>
      <c r="R241" s="75"/>
    </row>
    <row r="242" spans="1:18" ht="30" x14ac:dyDescent="0.25">
      <c r="A242" s="54" t="s">
        <v>766</v>
      </c>
      <c r="B242" s="61" t="s">
        <v>771</v>
      </c>
      <c r="C242" s="110" t="s">
        <v>788</v>
      </c>
      <c r="D242" s="110"/>
      <c r="E242" s="110"/>
      <c r="F242" s="62"/>
      <c r="G242" s="60"/>
      <c r="H242" s="60"/>
      <c r="I242" s="60"/>
      <c r="J242" s="22">
        <v>0</v>
      </c>
      <c r="K242" s="22">
        <v>0</v>
      </c>
      <c r="L242" s="22">
        <v>0</v>
      </c>
      <c r="M242" s="22">
        <v>1500000</v>
      </c>
      <c r="N242" s="22">
        <f t="shared" si="45"/>
        <v>1500000</v>
      </c>
      <c r="O242" s="22">
        <v>0</v>
      </c>
      <c r="P242" s="22">
        <f t="shared" si="47"/>
        <v>1500000</v>
      </c>
      <c r="Q242" s="109" t="s">
        <v>690</v>
      </c>
      <c r="R242" s="75"/>
    </row>
    <row r="243" spans="1:18" ht="30" x14ac:dyDescent="0.25">
      <c r="A243" s="54" t="s">
        <v>767</v>
      </c>
      <c r="B243" s="61" t="s">
        <v>772</v>
      </c>
      <c r="C243" s="110" t="s">
        <v>788</v>
      </c>
      <c r="D243" s="110"/>
      <c r="E243" s="110"/>
      <c r="F243" s="62"/>
      <c r="G243" s="60"/>
      <c r="H243" s="60"/>
      <c r="I243" s="60"/>
      <c r="J243" s="22">
        <v>0</v>
      </c>
      <c r="K243" s="22">
        <v>0</v>
      </c>
      <c r="L243" s="22">
        <v>0</v>
      </c>
      <c r="M243" s="22">
        <v>0</v>
      </c>
      <c r="N243" s="22">
        <f t="shared" si="45"/>
        <v>0</v>
      </c>
      <c r="O243" s="22">
        <v>0</v>
      </c>
      <c r="P243" s="22">
        <f t="shared" si="47"/>
        <v>0</v>
      </c>
      <c r="Q243" s="109"/>
      <c r="R243" s="75" t="s">
        <v>773</v>
      </c>
    </row>
    <row r="244" spans="1:18" s="171" customFormat="1" ht="30" x14ac:dyDescent="0.25">
      <c r="A244" s="172" t="s">
        <v>750</v>
      </c>
      <c r="B244" s="173" t="s">
        <v>839</v>
      </c>
      <c r="C244" s="174"/>
      <c r="D244" s="174"/>
      <c r="E244" s="174"/>
      <c r="F244" s="175" t="s">
        <v>549</v>
      </c>
      <c r="G244" s="176"/>
      <c r="H244" s="176"/>
      <c r="I244" s="176"/>
      <c r="J244" s="177">
        <f>SUM(J245)</f>
        <v>220000</v>
      </c>
      <c r="K244" s="177">
        <f t="shared" ref="K244:O244" si="57">SUM(K245)</f>
        <v>1250000</v>
      </c>
      <c r="L244" s="177">
        <f t="shared" si="57"/>
        <v>920000</v>
      </c>
      <c r="M244" s="177">
        <f t="shared" si="57"/>
        <v>430000</v>
      </c>
      <c r="N244" s="177">
        <f t="shared" si="45"/>
        <v>2820000</v>
      </c>
      <c r="O244" s="177">
        <f t="shared" si="57"/>
        <v>800000</v>
      </c>
      <c r="P244" s="177">
        <f t="shared" si="47"/>
        <v>2020000</v>
      </c>
      <c r="Q244" s="178"/>
      <c r="R244" s="179"/>
    </row>
    <row r="245" spans="1:18" s="171" customFormat="1" ht="15.75" x14ac:dyDescent="0.25">
      <c r="A245" s="180" t="s">
        <v>751</v>
      </c>
      <c r="B245" s="173" t="s">
        <v>884</v>
      </c>
      <c r="C245" s="174"/>
      <c r="D245" s="174"/>
      <c r="E245" s="174"/>
      <c r="F245" s="175" t="s">
        <v>550</v>
      </c>
      <c r="G245" s="176">
        <v>200000</v>
      </c>
      <c r="H245" s="176">
        <v>300000</v>
      </c>
      <c r="I245" s="176">
        <v>500000</v>
      </c>
      <c r="J245" s="177">
        <f>SUM(J246:J252)</f>
        <v>220000</v>
      </c>
      <c r="K245" s="177">
        <f t="shared" ref="K245:O245" si="58">SUM(K246:K252)</f>
        <v>1250000</v>
      </c>
      <c r="L245" s="177">
        <f t="shared" si="58"/>
        <v>920000</v>
      </c>
      <c r="M245" s="177">
        <f t="shared" si="58"/>
        <v>430000</v>
      </c>
      <c r="N245" s="177">
        <f t="shared" si="45"/>
        <v>2820000</v>
      </c>
      <c r="O245" s="177">
        <f t="shared" si="58"/>
        <v>800000</v>
      </c>
      <c r="P245" s="177">
        <f t="shared" si="47"/>
        <v>2020000</v>
      </c>
      <c r="Q245" s="178"/>
      <c r="R245" s="179"/>
    </row>
    <row r="246" spans="1:18" ht="90" x14ac:dyDescent="0.25">
      <c r="A246" s="54" t="s">
        <v>554</v>
      </c>
      <c r="B246" s="61" t="s">
        <v>752</v>
      </c>
      <c r="C246" s="110" t="s">
        <v>789</v>
      </c>
      <c r="D246" s="110"/>
      <c r="E246" s="110"/>
      <c r="F246" s="62" t="s">
        <v>282</v>
      </c>
      <c r="G246" s="60"/>
      <c r="H246" s="60"/>
      <c r="I246" s="60"/>
      <c r="J246" s="22">
        <v>20000</v>
      </c>
      <c r="K246" s="22">
        <v>20000</v>
      </c>
      <c r="L246" s="22">
        <v>30000</v>
      </c>
      <c r="M246" s="22">
        <v>30000</v>
      </c>
      <c r="N246" s="22">
        <f t="shared" si="45"/>
        <v>100000</v>
      </c>
      <c r="O246" s="22">
        <v>100000</v>
      </c>
      <c r="P246" s="22">
        <f t="shared" si="47"/>
        <v>0</v>
      </c>
      <c r="Q246" s="109"/>
      <c r="R246" s="75"/>
    </row>
    <row r="247" spans="1:18" x14ac:dyDescent="0.25">
      <c r="A247" s="54" t="s">
        <v>555</v>
      </c>
      <c r="B247" s="61" t="s">
        <v>774</v>
      </c>
      <c r="C247" s="110" t="s">
        <v>790</v>
      </c>
      <c r="D247" s="110"/>
      <c r="E247" s="110"/>
      <c r="F247" s="62" t="s">
        <v>543</v>
      </c>
      <c r="G247" s="60"/>
      <c r="H247" s="60"/>
      <c r="I247" s="60"/>
      <c r="J247" s="22">
        <v>100000</v>
      </c>
      <c r="K247" s="22">
        <v>100000</v>
      </c>
      <c r="L247" s="22">
        <v>200000</v>
      </c>
      <c r="M247" s="22">
        <v>200000</v>
      </c>
      <c r="N247" s="22">
        <f t="shared" si="45"/>
        <v>600000</v>
      </c>
      <c r="O247" s="22">
        <v>300000</v>
      </c>
      <c r="P247" s="22">
        <f t="shared" si="47"/>
        <v>300000</v>
      </c>
      <c r="Q247" s="109" t="s">
        <v>709</v>
      </c>
      <c r="R247" s="75"/>
    </row>
    <row r="248" spans="1:18" ht="30" x14ac:dyDescent="0.25">
      <c r="A248" s="54" t="s">
        <v>556</v>
      </c>
      <c r="B248" s="61" t="s">
        <v>753</v>
      </c>
      <c r="C248" s="110" t="s">
        <v>551</v>
      </c>
      <c r="D248" s="110"/>
      <c r="E248" s="110"/>
      <c r="F248" s="62" t="s">
        <v>543</v>
      </c>
      <c r="G248" s="60"/>
      <c r="H248" s="60"/>
      <c r="I248" s="60"/>
      <c r="J248" s="22">
        <v>0</v>
      </c>
      <c r="K248" s="22">
        <v>20000</v>
      </c>
      <c r="L248" s="22">
        <v>30000</v>
      </c>
      <c r="M248" s="22">
        <v>0</v>
      </c>
      <c r="N248" s="22">
        <f t="shared" si="45"/>
        <v>50000</v>
      </c>
      <c r="O248" s="22">
        <v>50000</v>
      </c>
      <c r="P248" s="22">
        <f t="shared" si="47"/>
        <v>0</v>
      </c>
      <c r="Q248" s="109"/>
      <c r="R248" s="75"/>
    </row>
    <row r="249" spans="1:18" ht="45" x14ac:dyDescent="0.25">
      <c r="A249" s="54" t="s">
        <v>557</v>
      </c>
      <c r="B249" s="61" t="s">
        <v>754</v>
      </c>
      <c r="C249" s="110" t="s">
        <v>791</v>
      </c>
      <c r="D249" s="110"/>
      <c r="E249" s="110"/>
      <c r="F249" s="62" t="s">
        <v>543</v>
      </c>
      <c r="G249" s="60">
        <v>60000</v>
      </c>
      <c r="H249" s="60"/>
      <c r="I249" s="60">
        <v>60000</v>
      </c>
      <c r="J249" s="22">
        <v>0</v>
      </c>
      <c r="K249" s="22">
        <v>10000</v>
      </c>
      <c r="L249" s="22">
        <v>10000</v>
      </c>
      <c r="M249" s="22">
        <v>100000</v>
      </c>
      <c r="N249" s="22">
        <f t="shared" si="45"/>
        <v>120000</v>
      </c>
      <c r="O249" s="22">
        <v>100000</v>
      </c>
      <c r="P249" s="22">
        <f t="shared" si="47"/>
        <v>20000</v>
      </c>
      <c r="Q249" s="109" t="s">
        <v>690</v>
      </c>
      <c r="R249" s="75"/>
    </row>
    <row r="250" spans="1:18" ht="30" x14ac:dyDescent="0.25">
      <c r="A250" s="54" t="s">
        <v>755</v>
      </c>
      <c r="B250" s="61" t="s">
        <v>756</v>
      </c>
      <c r="C250" s="110" t="s">
        <v>792</v>
      </c>
      <c r="D250" s="110"/>
      <c r="E250" s="110"/>
      <c r="F250" s="62" t="s">
        <v>543</v>
      </c>
      <c r="G250" s="60"/>
      <c r="H250" s="60"/>
      <c r="I250" s="60"/>
      <c r="J250" s="22">
        <v>0</v>
      </c>
      <c r="K250" s="22">
        <v>1000000</v>
      </c>
      <c r="L250" s="22">
        <v>500000</v>
      </c>
      <c r="M250" s="22">
        <v>0</v>
      </c>
      <c r="N250" s="22">
        <f t="shared" si="45"/>
        <v>1500000</v>
      </c>
      <c r="O250" s="22">
        <v>0</v>
      </c>
      <c r="P250" s="22">
        <f t="shared" si="47"/>
        <v>1500000</v>
      </c>
      <c r="Q250" s="109" t="s">
        <v>709</v>
      </c>
      <c r="R250" s="75"/>
    </row>
    <row r="251" spans="1:18" x14ac:dyDescent="0.25">
      <c r="A251" s="54" t="s">
        <v>757</v>
      </c>
      <c r="B251" s="61" t="s">
        <v>758</v>
      </c>
      <c r="C251" s="110" t="s">
        <v>552</v>
      </c>
      <c r="D251" s="110"/>
      <c r="E251" s="110"/>
      <c r="F251" s="62" t="s">
        <v>110</v>
      </c>
      <c r="G251" s="60"/>
      <c r="H251" s="60"/>
      <c r="I251" s="60"/>
      <c r="J251" s="22">
        <v>0</v>
      </c>
      <c r="K251" s="22">
        <v>0</v>
      </c>
      <c r="L251" s="22">
        <v>50000</v>
      </c>
      <c r="M251" s="22">
        <v>0</v>
      </c>
      <c r="N251" s="22">
        <f t="shared" si="45"/>
        <v>50000</v>
      </c>
      <c r="O251" s="22">
        <v>50000</v>
      </c>
      <c r="P251" s="22">
        <f t="shared" si="47"/>
        <v>0</v>
      </c>
      <c r="Q251" s="109"/>
      <c r="R251" s="75"/>
    </row>
    <row r="252" spans="1:18" ht="30" x14ac:dyDescent="0.25">
      <c r="A252" s="54" t="s">
        <v>759</v>
      </c>
      <c r="B252" s="61" t="s">
        <v>760</v>
      </c>
      <c r="C252" s="110" t="s">
        <v>553</v>
      </c>
      <c r="D252" s="110"/>
      <c r="E252" s="110"/>
      <c r="F252" s="62" t="s">
        <v>110</v>
      </c>
      <c r="G252" s="60"/>
      <c r="H252" s="60"/>
      <c r="I252" s="60"/>
      <c r="J252" s="22">
        <v>100000</v>
      </c>
      <c r="K252" s="22">
        <v>100000</v>
      </c>
      <c r="L252" s="22">
        <v>100000</v>
      </c>
      <c r="M252" s="22">
        <v>100000</v>
      </c>
      <c r="N252" s="22">
        <f t="shared" si="45"/>
        <v>400000</v>
      </c>
      <c r="O252" s="22">
        <v>200000</v>
      </c>
      <c r="P252" s="22">
        <f t="shared" si="47"/>
        <v>200000</v>
      </c>
      <c r="Q252" s="109" t="s">
        <v>690</v>
      </c>
      <c r="R252" s="75"/>
    </row>
    <row r="253" spans="1:18" ht="31.5" x14ac:dyDescent="0.25">
      <c r="A253" s="139" t="s">
        <v>558</v>
      </c>
      <c r="B253" s="140" t="s">
        <v>840</v>
      </c>
      <c r="C253" s="139"/>
      <c r="D253" s="139"/>
      <c r="E253" s="139"/>
      <c r="F253" s="140"/>
      <c r="G253" s="140"/>
      <c r="H253" s="140"/>
      <c r="I253" s="140"/>
      <c r="J253" s="27">
        <f>SUM(J254+J279)</f>
        <v>595000</v>
      </c>
      <c r="K253" s="27">
        <f>SUM(K254+K279)</f>
        <v>624000</v>
      </c>
      <c r="L253" s="27">
        <f>SUM(L254+L279)</f>
        <v>305000</v>
      </c>
      <c r="M253" s="27">
        <f>SUM(M254+M279)</f>
        <v>85000</v>
      </c>
      <c r="N253" s="27">
        <f t="shared" si="45"/>
        <v>1609000</v>
      </c>
      <c r="O253" s="27">
        <f>SUM(O254+O279)</f>
        <v>1259000</v>
      </c>
      <c r="P253" s="27">
        <f t="shared" si="47"/>
        <v>350000</v>
      </c>
      <c r="Q253" s="141"/>
      <c r="R253" s="142"/>
    </row>
    <row r="254" spans="1:18" x14ac:dyDescent="0.25">
      <c r="A254" s="143" t="s">
        <v>559</v>
      </c>
      <c r="B254" s="144" t="s">
        <v>841</v>
      </c>
      <c r="C254" s="145"/>
      <c r="D254" s="145"/>
      <c r="E254" s="145"/>
      <c r="F254" s="144"/>
      <c r="G254" s="144"/>
      <c r="H254" s="144"/>
      <c r="I254" s="144"/>
      <c r="J254" s="28">
        <f>SUM(J255+J259+J263+J268+J271+J277)</f>
        <v>520000</v>
      </c>
      <c r="K254" s="28">
        <f t="shared" ref="K254:O254" si="59">SUM(K255+K259+K263+K268+K271)</f>
        <v>395000</v>
      </c>
      <c r="L254" s="28">
        <f t="shared" si="59"/>
        <v>190000</v>
      </c>
      <c r="M254" s="28">
        <f t="shared" si="59"/>
        <v>10000</v>
      </c>
      <c r="N254" s="28">
        <f t="shared" si="45"/>
        <v>1115000</v>
      </c>
      <c r="O254" s="28">
        <f t="shared" si="59"/>
        <v>765000</v>
      </c>
      <c r="P254" s="29">
        <f t="shared" si="47"/>
        <v>350000</v>
      </c>
      <c r="Q254" s="146"/>
      <c r="R254" s="147"/>
    </row>
    <row r="255" spans="1:18" ht="30" x14ac:dyDescent="0.25">
      <c r="A255" s="148" t="s">
        <v>560</v>
      </c>
      <c r="B255" s="149" t="s">
        <v>885</v>
      </c>
      <c r="C255" s="150"/>
      <c r="D255" s="150"/>
      <c r="E255" s="150"/>
      <c r="F255" s="149"/>
      <c r="G255" s="149"/>
      <c r="H255" s="149"/>
      <c r="I255" s="149"/>
      <c r="J255" s="30">
        <f t="shared" ref="J255:O255" si="60">SUM(J256:J258)</f>
        <v>210000</v>
      </c>
      <c r="K255" s="30">
        <f t="shared" si="60"/>
        <v>340000</v>
      </c>
      <c r="L255" s="30">
        <f t="shared" si="60"/>
        <v>80000</v>
      </c>
      <c r="M255" s="30">
        <f t="shared" si="60"/>
        <v>0</v>
      </c>
      <c r="N255" s="30">
        <f t="shared" si="45"/>
        <v>630000</v>
      </c>
      <c r="O255" s="30">
        <f t="shared" si="60"/>
        <v>630000</v>
      </c>
      <c r="P255" s="30">
        <f t="shared" si="47"/>
        <v>0</v>
      </c>
      <c r="Q255" s="151"/>
      <c r="R255" s="152"/>
    </row>
    <row r="256" spans="1:18" ht="30" x14ac:dyDescent="0.25">
      <c r="A256" s="54" t="s">
        <v>561</v>
      </c>
      <c r="B256" s="61" t="s">
        <v>562</v>
      </c>
      <c r="C256" s="108" t="s">
        <v>563</v>
      </c>
      <c r="D256" s="108"/>
      <c r="E256" s="108"/>
      <c r="F256" s="62" t="s">
        <v>564</v>
      </c>
      <c r="G256" s="60">
        <v>240000</v>
      </c>
      <c r="H256" s="60"/>
      <c r="I256" s="60">
        <v>240000</v>
      </c>
      <c r="J256" s="22">
        <v>60000</v>
      </c>
      <c r="K256" s="22">
        <v>240000</v>
      </c>
      <c r="L256" s="22">
        <v>0</v>
      </c>
      <c r="M256" s="22">
        <v>0</v>
      </c>
      <c r="N256" s="22">
        <f t="shared" si="45"/>
        <v>300000</v>
      </c>
      <c r="O256" s="22">
        <v>300000</v>
      </c>
      <c r="P256" s="22">
        <f t="shared" si="47"/>
        <v>0</v>
      </c>
      <c r="Q256" s="109"/>
      <c r="R256" s="75"/>
    </row>
    <row r="257" spans="1:18" x14ac:dyDescent="0.25">
      <c r="A257" s="54" t="s">
        <v>565</v>
      </c>
      <c r="B257" s="61" t="s">
        <v>566</v>
      </c>
      <c r="C257" s="108" t="s">
        <v>567</v>
      </c>
      <c r="D257" s="108"/>
      <c r="E257" s="108"/>
      <c r="F257" s="111" t="s">
        <v>568</v>
      </c>
      <c r="G257" s="60">
        <v>300000</v>
      </c>
      <c r="H257" s="60"/>
      <c r="I257" s="60">
        <v>300000</v>
      </c>
      <c r="J257" s="22">
        <v>150000</v>
      </c>
      <c r="K257" s="22">
        <v>50000</v>
      </c>
      <c r="L257" s="22">
        <v>0</v>
      </c>
      <c r="M257" s="22">
        <v>0</v>
      </c>
      <c r="N257" s="22">
        <f t="shared" si="45"/>
        <v>200000</v>
      </c>
      <c r="O257" s="22">
        <v>200000</v>
      </c>
      <c r="P257" s="22">
        <f t="shared" si="47"/>
        <v>0</v>
      </c>
      <c r="Q257" s="109"/>
      <c r="R257" s="75"/>
    </row>
    <row r="258" spans="1:18" x14ac:dyDescent="0.25">
      <c r="A258" s="54" t="s">
        <v>571</v>
      </c>
      <c r="B258" s="61" t="s">
        <v>572</v>
      </c>
      <c r="C258" s="108" t="s">
        <v>573</v>
      </c>
      <c r="D258" s="108"/>
      <c r="E258" s="108"/>
      <c r="F258" s="62" t="s">
        <v>574</v>
      </c>
      <c r="G258" s="60"/>
      <c r="H258" s="60"/>
      <c r="I258" s="60"/>
      <c r="J258" s="22">
        <v>0</v>
      </c>
      <c r="K258" s="22">
        <v>50000</v>
      </c>
      <c r="L258" s="22">
        <v>80000</v>
      </c>
      <c r="M258" s="22">
        <v>0</v>
      </c>
      <c r="N258" s="22">
        <f t="shared" si="45"/>
        <v>130000</v>
      </c>
      <c r="O258" s="22">
        <v>130000</v>
      </c>
      <c r="P258" s="22">
        <f t="shared" si="47"/>
        <v>0</v>
      </c>
      <c r="Q258" s="109"/>
      <c r="R258" s="75"/>
    </row>
    <row r="259" spans="1:18" x14ac:dyDescent="0.25">
      <c r="A259" s="148" t="s">
        <v>575</v>
      </c>
      <c r="B259" s="149" t="s">
        <v>886</v>
      </c>
      <c r="C259" s="150"/>
      <c r="D259" s="150"/>
      <c r="E259" s="150"/>
      <c r="F259" s="149"/>
      <c r="G259" s="149"/>
      <c r="H259" s="149"/>
      <c r="I259" s="149"/>
      <c r="J259" s="30">
        <f>SUM(J260:J262)</f>
        <v>0</v>
      </c>
      <c r="K259" s="30">
        <f t="shared" ref="K259:O259" si="61">SUM(K260:K262)</f>
        <v>40000</v>
      </c>
      <c r="L259" s="30">
        <f t="shared" si="61"/>
        <v>0</v>
      </c>
      <c r="M259" s="30"/>
      <c r="N259" s="30">
        <f t="shared" ref="N259:N289" si="62">SUM(J259:M259)</f>
        <v>40000</v>
      </c>
      <c r="O259" s="30">
        <f t="shared" si="61"/>
        <v>40000</v>
      </c>
      <c r="P259" s="30">
        <f t="shared" si="47"/>
        <v>0</v>
      </c>
      <c r="Q259" s="151"/>
      <c r="R259" s="152"/>
    </row>
    <row r="260" spans="1:18" ht="30" x14ac:dyDescent="0.25">
      <c r="A260" s="54" t="s">
        <v>576</v>
      </c>
      <c r="B260" s="61" t="s">
        <v>577</v>
      </c>
      <c r="C260" s="110" t="s">
        <v>578</v>
      </c>
      <c r="D260" s="110"/>
      <c r="E260" s="110"/>
      <c r="F260" s="62" t="s">
        <v>579</v>
      </c>
      <c r="G260" s="60"/>
      <c r="H260" s="60"/>
      <c r="I260" s="60"/>
      <c r="J260" s="22">
        <v>0</v>
      </c>
      <c r="K260" s="22">
        <v>30000</v>
      </c>
      <c r="L260" s="22">
        <v>0</v>
      </c>
      <c r="M260" s="22">
        <v>0</v>
      </c>
      <c r="N260" s="22">
        <f t="shared" si="62"/>
        <v>30000</v>
      </c>
      <c r="O260" s="22">
        <v>30000</v>
      </c>
      <c r="P260" s="22">
        <f t="shared" si="47"/>
        <v>0</v>
      </c>
      <c r="Q260" s="109"/>
      <c r="R260" s="75"/>
    </row>
    <row r="261" spans="1:18" x14ac:dyDescent="0.25">
      <c r="A261" s="54" t="s">
        <v>581</v>
      </c>
      <c r="B261" s="61" t="s">
        <v>582</v>
      </c>
      <c r="C261" s="108" t="s">
        <v>580</v>
      </c>
      <c r="D261" s="108"/>
      <c r="E261" s="108"/>
      <c r="F261" s="111" t="s">
        <v>583</v>
      </c>
      <c r="G261" s="112"/>
      <c r="H261" s="112"/>
      <c r="I261" s="112"/>
      <c r="J261" s="22">
        <v>0</v>
      </c>
      <c r="K261" s="22">
        <v>10000</v>
      </c>
      <c r="L261" s="22">
        <v>0</v>
      </c>
      <c r="M261" s="22">
        <v>0</v>
      </c>
      <c r="N261" s="22">
        <f t="shared" si="62"/>
        <v>10000</v>
      </c>
      <c r="O261" s="22">
        <v>10000</v>
      </c>
      <c r="P261" s="22">
        <f t="shared" si="47"/>
        <v>0</v>
      </c>
      <c r="Q261" s="109"/>
      <c r="R261" s="109"/>
    </row>
    <row r="262" spans="1:18" ht="45" x14ac:dyDescent="0.25">
      <c r="A262" s="54" t="s">
        <v>584</v>
      </c>
      <c r="B262" s="61" t="s">
        <v>585</v>
      </c>
      <c r="C262" s="110" t="s">
        <v>586</v>
      </c>
      <c r="D262" s="110"/>
      <c r="E262" s="110"/>
      <c r="F262" s="62" t="s">
        <v>815</v>
      </c>
      <c r="G262" s="60">
        <v>0</v>
      </c>
      <c r="H262" s="60"/>
      <c r="I262" s="60"/>
      <c r="J262" s="22">
        <v>0</v>
      </c>
      <c r="K262" s="22">
        <v>0</v>
      </c>
      <c r="L262" s="22">
        <v>0</v>
      </c>
      <c r="M262" s="22">
        <v>0</v>
      </c>
      <c r="N262" s="22">
        <f t="shared" si="62"/>
        <v>0</v>
      </c>
      <c r="O262" s="22">
        <v>0</v>
      </c>
      <c r="P262" s="22">
        <f t="shared" si="47"/>
        <v>0</v>
      </c>
      <c r="Q262" s="109"/>
      <c r="R262" s="75" t="s">
        <v>711</v>
      </c>
    </row>
    <row r="263" spans="1:18" ht="30" x14ac:dyDescent="0.25">
      <c r="A263" s="148" t="s">
        <v>587</v>
      </c>
      <c r="B263" s="149" t="s">
        <v>887</v>
      </c>
      <c r="C263" s="150"/>
      <c r="D263" s="150"/>
      <c r="E263" s="150"/>
      <c r="F263" s="149"/>
      <c r="G263" s="149"/>
      <c r="H263" s="149"/>
      <c r="I263" s="149"/>
      <c r="J263" s="30">
        <f>SUM(J264:J267)</f>
        <v>10000</v>
      </c>
      <c r="K263" s="30">
        <f t="shared" ref="K263:O263" si="63">SUM(K264:K267)</f>
        <v>15000</v>
      </c>
      <c r="L263" s="30">
        <f t="shared" si="63"/>
        <v>110000</v>
      </c>
      <c r="M263" s="30">
        <f t="shared" si="63"/>
        <v>10000</v>
      </c>
      <c r="N263" s="30">
        <f t="shared" si="62"/>
        <v>145000</v>
      </c>
      <c r="O263" s="30">
        <f t="shared" si="63"/>
        <v>95000</v>
      </c>
      <c r="P263" s="30">
        <f t="shared" si="47"/>
        <v>50000</v>
      </c>
      <c r="Q263" s="151"/>
      <c r="R263" s="152"/>
    </row>
    <row r="264" spans="1:18" x14ac:dyDescent="0.25">
      <c r="A264" s="54" t="s">
        <v>588</v>
      </c>
      <c r="B264" s="61" t="s">
        <v>589</v>
      </c>
      <c r="C264" s="110" t="s">
        <v>590</v>
      </c>
      <c r="D264" s="110"/>
      <c r="E264" s="110"/>
      <c r="F264" s="62" t="s">
        <v>816</v>
      </c>
      <c r="G264" s="60"/>
      <c r="H264" s="60"/>
      <c r="I264" s="60"/>
      <c r="J264" s="22">
        <v>0</v>
      </c>
      <c r="K264" s="22">
        <v>0</v>
      </c>
      <c r="L264" s="22">
        <v>0</v>
      </c>
      <c r="M264" s="22">
        <v>0</v>
      </c>
      <c r="N264" s="22">
        <f t="shared" si="62"/>
        <v>0</v>
      </c>
      <c r="O264" s="22">
        <v>0</v>
      </c>
      <c r="P264" s="22">
        <f t="shared" si="47"/>
        <v>0</v>
      </c>
      <c r="Q264" s="109"/>
      <c r="R264" s="75"/>
    </row>
    <row r="265" spans="1:18" ht="30" x14ac:dyDescent="0.25">
      <c r="A265" s="54" t="s">
        <v>592</v>
      </c>
      <c r="B265" s="61" t="s">
        <v>593</v>
      </c>
      <c r="C265" s="110" t="s">
        <v>594</v>
      </c>
      <c r="D265" s="110"/>
      <c r="E265" s="110"/>
      <c r="F265" s="111" t="s">
        <v>595</v>
      </c>
      <c r="G265" s="112"/>
      <c r="H265" s="112"/>
      <c r="I265" s="112"/>
      <c r="J265" s="22">
        <v>10000</v>
      </c>
      <c r="K265" s="22">
        <v>10000</v>
      </c>
      <c r="L265" s="22">
        <v>10000</v>
      </c>
      <c r="M265" s="22">
        <v>10000</v>
      </c>
      <c r="N265" s="22">
        <f t="shared" si="62"/>
        <v>40000</v>
      </c>
      <c r="O265" s="22">
        <v>40000</v>
      </c>
      <c r="P265" s="22">
        <f t="shared" si="47"/>
        <v>0</v>
      </c>
      <c r="Q265" s="109"/>
      <c r="R265" s="109"/>
    </row>
    <row r="266" spans="1:18" x14ac:dyDescent="0.25">
      <c r="A266" s="54" t="s">
        <v>596</v>
      </c>
      <c r="B266" s="61" t="s">
        <v>597</v>
      </c>
      <c r="C266" s="108" t="s">
        <v>573</v>
      </c>
      <c r="D266" s="108"/>
      <c r="E266" s="108"/>
      <c r="F266" s="114" t="s">
        <v>598</v>
      </c>
      <c r="G266" s="112"/>
      <c r="H266" s="112"/>
      <c r="I266" s="112"/>
      <c r="J266" s="22">
        <v>0</v>
      </c>
      <c r="K266" s="22">
        <v>5000</v>
      </c>
      <c r="L266" s="22">
        <v>0</v>
      </c>
      <c r="M266" s="22">
        <v>0</v>
      </c>
      <c r="N266" s="22">
        <f t="shared" si="62"/>
        <v>5000</v>
      </c>
      <c r="O266" s="22">
        <v>5000</v>
      </c>
      <c r="P266" s="22">
        <f t="shared" ref="P266:P289" si="64">N266-O266</f>
        <v>0</v>
      </c>
      <c r="Q266" s="109"/>
      <c r="R266" s="109"/>
    </row>
    <row r="267" spans="1:18" ht="30" x14ac:dyDescent="0.25">
      <c r="A267" s="54" t="s">
        <v>599</v>
      </c>
      <c r="B267" s="138" t="s">
        <v>600</v>
      </c>
      <c r="C267" s="108" t="s">
        <v>601</v>
      </c>
      <c r="D267" s="108"/>
      <c r="E267" s="108"/>
      <c r="F267" s="114" t="s">
        <v>598</v>
      </c>
      <c r="G267" s="112"/>
      <c r="H267" s="112"/>
      <c r="I267" s="112"/>
      <c r="J267" s="22">
        <v>0</v>
      </c>
      <c r="K267" s="22">
        <v>0</v>
      </c>
      <c r="L267" s="22">
        <v>100000</v>
      </c>
      <c r="M267" s="22">
        <v>0</v>
      </c>
      <c r="N267" s="22">
        <f t="shared" si="62"/>
        <v>100000</v>
      </c>
      <c r="O267" s="22">
        <v>50000</v>
      </c>
      <c r="P267" s="22">
        <f t="shared" si="64"/>
        <v>50000</v>
      </c>
      <c r="Q267" s="109" t="s">
        <v>691</v>
      </c>
      <c r="R267" s="109"/>
    </row>
    <row r="268" spans="1:18" ht="30" x14ac:dyDescent="0.25">
      <c r="A268" s="148" t="s">
        <v>602</v>
      </c>
      <c r="B268" s="149" t="s">
        <v>888</v>
      </c>
      <c r="C268" s="150"/>
      <c r="D268" s="150"/>
      <c r="E268" s="150"/>
      <c r="F268" s="149"/>
      <c r="G268" s="149"/>
      <c r="H268" s="149"/>
      <c r="I268" s="149"/>
      <c r="J268" s="30">
        <f>SUM(J269:J270)</f>
        <v>0</v>
      </c>
      <c r="K268" s="30">
        <f t="shared" ref="K268:M268" si="65">SUM(K269:K270)</f>
        <v>0</v>
      </c>
      <c r="L268" s="30">
        <f t="shared" si="65"/>
        <v>0</v>
      </c>
      <c r="M268" s="30">
        <f t="shared" si="65"/>
        <v>0</v>
      </c>
      <c r="N268" s="30">
        <f t="shared" si="62"/>
        <v>0</v>
      </c>
      <c r="O268" s="30">
        <f>SUM(O269:O270)</f>
        <v>0</v>
      </c>
      <c r="P268" s="30">
        <f t="shared" si="64"/>
        <v>0</v>
      </c>
      <c r="Q268" s="151"/>
      <c r="R268" s="152"/>
    </row>
    <row r="269" spans="1:18" ht="30" x14ac:dyDescent="0.25">
      <c r="A269" s="54" t="s">
        <v>603</v>
      </c>
      <c r="B269" s="61" t="s">
        <v>604</v>
      </c>
      <c r="C269" s="108" t="s">
        <v>605</v>
      </c>
      <c r="D269" s="108"/>
      <c r="E269" s="108"/>
      <c r="F269" s="114"/>
      <c r="G269" s="60"/>
      <c r="H269" s="60"/>
      <c r="I269" s="60"/>
      <c r="J269" s="22">
        <v>0</v>
      </c>
      <c r="K269" s="22">
        <v>0</v>
      </c>
      <c r="L269" s="22">
        <v>0</v>
      </c>
      <c r="M269" s="22">
        <v>0</v>
      </c>
      <c r="N269" s="22">
        <f t="shared" si="62"/>
        <v>0</v>
      </c>
      <c r="O269" s="22">
        <v>0</v>
      </c>
      <c r="P269" s="22">
        <f t="shared" si="64"/>
        <v>0</v>
      </c>
      <c r="Q269" s="109"/>
      <c r="R269" s="75" t="s">
        <v>712</v>
      </c>
    </row>
    <row r="270" spans="1:18" ht="45" x14ac:dyDescent="0.25">
      <c r="A270" s="54" t="s">
        <v>606</v>
      </c>
      <c r="B270" s="61" t="s">
        <v>607</v>
      </c>
      <c r="C270" s="108" t="s">
        <v>608</v>
      </c>
      <c r="D270" s="108"/>
      <c r="E270" s="108"/>
      <c r="F270" s="67" t="s">
        <v>817</v>
      </c>
      <c r="G270" s="60"/>
      <c r="H270" s="60">
        <v>21000</v>
      </c>
      <c r="I270" s="60">
        <v>21000</v>
      </c>
      <c r="J270" s="22">
        <v>0</v>
      </c>
      <c r="K270" s="22">
        <v>0</v>
      </c>
      <c r="L270" s="22">
        <v>0</v>
      </c>
      <c r="M270" s="22">
        <v>0</v>
      </c>
      <c r="N270" s="22">
        <f t="shared" si="62"/>
        <v>0</v>
      </c>
      <c r="O270" s="22">
        <v>0</v>
      </c>
      <c r="P270" s="22">
        <f t="shared" si="64"/>
        <v>0</v>
      </c>
      <c r="Q270" s="109"/>
      <c r="R270" s="75" t="s">
        <v>713</v>
      </c>
    </row>
    <row r="271" spans="1:18" ht="30" x14ac:dyDescent="0.25">
      <c r="A271" s="148" t="s">
        <v>609</v>
      </c>
      <c r="B271" s="149" t="s">
        <v>889</v>
      </c>
      <c r="C271" s="150"/>
      <c r="D271" s="150"/>
      <c r="E271" s="150"/>
      <c r="F271" s="149"/>
      <c r="G271" s="149"/>
      <c r="H271" s="149"/>
      <c r="I271" s="149"/>
      <c r="J271" s="30">
        <f>SUM(J272:J276)</f>
        <v>0</v>
      </c>
      <c r="K271" s="30">
        <f t="shared" ref="K271:O271" si="66">SUM(K272:K276)</f>
        <v>0</v>
      </c>
      <c r="L271" s="30">
        <f t="shared" si="66"/>
        <v>0</v>
      </c>
      <c r="M271" s="30">
        <f t="shared" si="66"/>
        <v>0</v>
      </c>
      <c r="N271" s="30">
        <f t="shared" si="62"/>
        <v>0</v>
      </c>
      <c r="O271" s="30">
        <f t="shared" si="66"/>
        <v>0</v>
      </c>
      <c r="P271" s="30">
        <f t="shared" si="64"/>
        <v>0</v>
      </c>
      <c r="Q271" s="151"/>
      <c r="R271" s="152"/>
    </row>
    <row r="272" spans="1:18" x14ac:dyDescent="0.25">
      <c r="A272" s="54" t="s">
        <v>610</v>
      </c>
      <c r="B272" s="61" t="s">
        <v>611</v>
      </c>
      <c r="C272" s="108" t="s">
        <v>569</v>
      </c>
      <c r="D272" s="108"/>
      <c r="E272" s="108"/>
      <c r="F272" s="67" t="s">
        <v>612</v>
      </c>
      <c r="G272" s="60"/>
      <c r="H272" s="60"/>
      <c r="I272" s="60"/>
      <c r="J272" s="22">
        <v>0</v>
      </c>
      <c r="K272" s="22">
        <v>0</v>
      </c>
      <c r="L272" s="22">
        <v>0</v>
      </c>
      <c r="M272" s="22">
        <v>0</v>
      </c>
      <c r="N272" s="22">
        <f t="shared" si="62"/>
        <v>0</v>
      </c>
      <c r="O272" s="22">
        <v>0</v>
      </c>
      <c r="P272" s="22">
        <f t="shared" si="64"/>
        <v>0</v>
      </c>
      <c r="Q272" s="109"/>
      <c r="R272" s="75" t="s">
        <v>713</v>
      </c>
    </row>
    <row r="273" spans="1:25" ht="30" x14ac:dyDescent="0.25">
      <c r="A273" s="54" t="s">
        <v>613</v>
      </c>
      <c r="B273" s="61" t="s">
        <v>614</v>
      </c>
      <c r="C273" s="108" t="s">
        <v>615</v>
      </c>
      <c r="D273" s="108"/>
      <c r="E273" s="108"/>
      <c r="F273" s="67" t="s">
        <v>612</v>
      </c>
      <c r="G273" s="60">
        <v>40000</v>
      </c>
      <c r="H273" s="60"/>
      <c r="I273" s="60">
        <v>40000</v>
      </c>
      <c r="J273" s="22">
        <v>0</v>
      </c>
      <c r="K273" s="22">
        <v>0</v>
      </c>
      <c r="L273" s="22">
        <v>0</v>
      </c>
      <c r="M273" s="22">
        <v>0</v>
      </c>
      <c r="N273" s="22">
        <f t="shared" si="62"/>
        <v>0</v>
      </c>
      <c r="O273" s="22">
        <v>0</v>
      </c>
      <c r="P273" s="22">
        <f t="shared" si="64"/>
        <v>0</v>
      </c>
      <c r="Q273" s="109"/>
      <c r="R273" s="75" t="s">
        <v>713</v>
      </c>
    </row>
    <row r="274" spans="1:25" ht="30" x14ac:dyDescent="0.25">
      <c r="A274" s="54" t="s">
        <v>617</v>
      </c>
      <c r="B274" s="5" t="s">
        <v>618</v>
      </c>
      <c r="C274" s="108" t="s">
        <v>619</v>
      </c>
      <c r="D274" s="108"/>
      <c r="E274" s="108"/>
      <c r="F274" s="114" t="s">
        <v>238</v>
      </c>
      <c r="G274" s="112"/>
      <c r="H274" s="112"/>
      <c r="I274" s="112"/>
      <c r="J274" s="22">
        <v>0</v>
      </c>
      <c r="K274" s="22">
        <v>0</v>
      </c>
      <c r="L274" s="22">
        <v>0</v>
      </c>
      <c r="M274" s="22">
        <v>0</v>
      </c>
      <c r="N274" s="22">
        <f t="shared" si="62"/>
        <v>0</v>
      </c>
      <c r="O274" s="22">
        <v>0</v>
      </c>
      <c r="P274" s="22">
        <f t="shared" si="64"/>
        <v>0</v>
      </c>
      <c r="Q274" s="109"/>
      <c r="R274" s="109" t="s">
        <v>714</v>
      </c>
    </row>
    <row r="275" spans="1:25" ht="30" x14ac:dyDescent="0.25">
      <c r="A275" s="54" t="s">
        <v>620</v>
      </c>
      <c r="B275" s="153" t="s">
        <v>621</v>
      </c>
      <c r="C275" s="108" t="s">
        <v>569</v>
      </c>
      <c r="D275" s="108"/>
      <c r="E275" s="108"/>
      <c r="F275" s="67" t="s">
        <v>616</v>
      </c>
      <c r="G275" s="60"/>
      <c r="H275" s="60"/>
      <c r="I275" s="60"/>
      <c r="J275" s="22">
        <v>0</v>
      </c>
      <c r="K275" s="22">
        <v>0</v>
      </c>
      <c r="L275" s="22">
        <v>0</v>
      </c>
      <c r="M275" s="22">
        <v>0</v>
      </c>
      <c r="N275" s="22">
        <f t="shared" si="62"/>
        <v>0</v>
      </c>
      <c r="O275" s="22">
        <v>0</v>
      </c>
      <c r="P275" s="22">
        <f t="shared" si="64"/>
        <v>0</v>
      </c>
      <c r="Q275" s="109"/>
      <c r="R275" s="75" t="s">
        <v>714</v>
      </c>
    </row>
    <row r="276" spans="1:25" x14ac:dyDescent="0.25">
      <c r="A276" s="54"/>
      <c r="B276" s="153"/>
      <c r="C276" s="110" t="s">
        <v>622</v>
      </c>
      <c r="D276" s="110"/>
      <c r="E276" s="110"/>
      <c r="F276" s="67"/>
      <c r="G276" s="60"/>
      <c r="H276" s="60"/>
      <c r="I276" s="60"/>
      <c r="J276" s="22">
        <v>0</v>
      </c>
      <c r="K276" s="22">
        <v>0</v>
      </c>
      <c r="L276" s="22">
        <v>0</v>
      </c>
      <c r="M276" s="22">
        <v>0</v>
      </c>
      <c r="N276" s="22">
        <f t="shared" si="62"/>
        <v>0</v>
      </c>
      <c r="O276" s="22">
        <v>0</v>
      </c>
      <c r="P276" s="22">
        <f t="shared" si="64"/>
        <v>0</v>
      </c>
      <c r="Q276" s="109"/>
      <c r="R276" s="75"/>
    </row>
    <row r="277" spans="1:25" ht="30" x14ac:dyDescent="0.25">
      <c r="A277" s="148" t="s">
        <v>775</v>
      </c>
      <c r="B277" s="149" t="s">
        <v>890</v>
      </c>
      <c r="C277" s="150"/>
      <c r="D277" s="150"/>
      <c r="E277" s="150"/>
      <c r="F277" s="149"/>
      <c r="G277" s="149"/>
      <c r="H277" s="149"/>
      <c r="I277" s="149"/>
      <c r="J277" s="30">
        <f t="shared" ref="J277:O277" si="67">SUM(J278:J278)</f>
        <v>300000</v>
      </c>
      <c r="K277" s="30">
        <f t="shared" si="67"/>
        <v>300000</v>
      </c>
      <c r="L277" s="30">
        <f t="shared" si="67"/>
        <v>300000</v>
      </c>
      <c r="M277" s="30">
        <f t="shared" si="67"/>
        <v>300000</v>
      </c>
      <c r="N277" s="30">
        <f t="shared" si="62"/>
        <v>1200000</v>
      </c>
      <c r="O277" s="30">
        <f t="shared" si="67"/>
        <v>1200000</v>
      </c>
      <c r="P277" s="30">
        <f t="shared" si="64"/>
        <v>0</v>
      </c>
      <c r="Q277" s="151"/>
      <c r="R277" s="152"/>
    </row>
    <row r="278" spans="1:25" s="31" customFormat="1" x14ac:dyDescent="0.25">
      <c r="A278" s="31" t="s">
        <v>776</v>
      </c>
      <c r="B278" s="5" t="s">
        <v>777</v>
      </c>
      <c r="C278" s="31" t="s">
        <v>779</v>
      </c>
      <c r="F278" s="31" t="s">
        <v>778</v>
      </c>
      <c r="J278" s="2">
        <v>300000</v>
      </c>
      <c r="K278" s="2">
        <v>300000</v>
      </c>
      <c r="L278" s="2">
        <v>300000</v>
      </c>
      <c r="M278" s="2">
        <v>300000</v>
      </c>
      <c r="N278" s="2">
        <f t="shared" si="62"/>
        <v>1200000</v>
      </c>
      <c r="O278" s="2">
        <v>1200000</v>
      </c>
      <c r="P278" s="2">
        <f t="shared" si="64"/>
        <v>0</v>
      </c>
      <c r="Q278" s="33"/>
      <c r="R278" s="5"/>
    </row>
    <row r="279" spans="1:25" x14ac:dyDescent="0.25">
      <c r="A279" s="143" t="s">
        <v>820</v>
      </c>
      <c r="B279" s="144" t="s">
        <v>842</v>
      </c>
      <c r="C279" s="145"/>
      <c r="D279" s="145"/>
      <c r="E279" s="145"/>
      <c r="F279" s="144"/>
      <c r="G279" s="144"/>
      <c r="H279" s="144"/>
      <c r="I279" s="144"/>
      <c r="J279" s="28">
        <f>SUM(J280+J282+J286)</f>
        <v>75000</v>
      </c>
      <c r="K279" s="28">
        <f t="shared" ref="K279:M279" si="68">SUM(K280+K282+K286)</f>
        <v>229000</v>
      </c>
      <c r="L279" s="28">
        <f t="shared" si="68"/>
        <v>115000</v>
      </c>
      <c r="M279" s="28">
        <f t="shared" si="68"/>
        <v>75000</v>
      </c>
      <c r="N279" s="28">
        <f t="shared" si="62"/>
        <v>494000</v>
      </c>
      <c r="O279" s="28">
        <v>494000</v>
      </c>
      <c r="P279" s="28">
        <f t="shared" si="64"/>
        <v>0</v>
      </c>
      <c r="Q279" s="154"/>
      <c r="R279" s="155"/>
      <c r="S279" s="156"/>
      <c r="T279" s="156"/>
      <c r="U279" s="156"/>
      <c r="V279" s="156"/>
      <c r="W279" s="156"/>
      <c r="X279" s="156"/>
      <c r="Y279" s="156"/>
    </row>
    <row r="280" spans="1:25" x14ac:dyDescent="0.25">
      <c r="A280" s="148" t="s">
        <v>623</v>
      </c>
      <c r="B280" s="149" t="s">
        <v>891</v>
      </c>
      <c r="C280" s="150"/>
      <c r="D280" s="150"/>
      <c r="E280" s="150"/>
      <c r="F280" s="149"/>
      <c r="G280" s="149"/>
      <c r="H280" s="149"/>
      <c r="I280" s="149"/>
      <c r="J280" s="30">
        <f>SUM(J281:J281)</f>
        <v>0</v>
      </c>
      <c r="K280" s="30">
        <f>SUM(K281:K281)</f>
        <v>30000</v>
      </c>
      <c r="L280" s="30">
        <f>SUM(L281:L281)</f>
        <v>20000</v>
      </c>
      <c r="M280" s="30">
        <v>0</v>
      </c>
      <c r="N280" s="30">
        <f t="shared" si="62"/>
        <v>50000</v>
      </c>
      <c r="O280" s="30">
        <v>50000</v>
      </c>
      <c r="P280" s="30">
        <f t="shared" si="64"/>
        <v>0</v>
      </c>
      <c r="Q280" s="151"/>
      <c r="R280" s="152"/>
    </row>
    <row r="281" spans="1:25" x14ac:dyDescent="0.25">
      <c r="A281" s="54" t="s">
        <v>624</v>
      </c>
      <c r="B281" s="61" t="s">
        <v>625</v>
      </c>
      <c r="C281" s="108" t="s">
        <v>626</v>
      </c>
      <c r="D281" s="108"/>
      <c r="E281" s="108"/>
      <c r="F281" s="157" t="s">
        <v>627</v>
      </c>
      <c r="G281" s="60"/>
      <c r="H281" s="60"/>
      <c r="I281" s="60"/>
      <c r="J281" s="22"/>
      <c r="K281" s="22">
        <v>30000</v>
      </c>
      <c r="L281" s="22">
        <v>20000</v>
      </c>
      <c r="M281" s="22">
        <v>20000</v>
      </c>
      <c r="N281" s="22">
        <f t="shared" si="62"/>
        <v>70000</v>
      </c>
      <c r="O281" s="22">
        <v>70000</v>
      </c>
      <c r="P281" s="22">
        <f t="shared" si="64"/>
        <v>0</v>
      </c>
      <c r="Q281" s="109"/>
      <c r="R281" s="75"/>
    </row>
    <row r="282" spans="1:25" ht="45" x14ac:dyDescent="0.25">
      <c r="A282" s="148" t="s">
        <v>628</v>
      </c>
      <c r="B282" s="149" t="s">
        <v>892</v>
      </c>
      <c r="C282" s="150"/>
      <c r="D282" s="150"/>
      <c r="E282" s="150"/>
      <c r="F282" s="149"/>
      <c r="G282" s="149"/>
      <c r="H282" s="149"/>
      <c r="I282" s="149"/>
      <c r="J282" s="30">
        <f>SUM(J283:J285)</f>
        <v>70000</v>
      </c>
      <c r="K282" s="30">
        <f t="shared" ref="K282:O282" si="69">SUM(K283:K285)</f>
        <v>130000</v>
      </c>
      <c r="L282" s="30">
        <f t="shared" si="69"/>
        <v>90000</v>
      </c>
      <c r="M282" s="30">
        <f t="shared" si="69"/>
        <v>70000</v>
      </c>
      <c r="N282" s="30">
        <f t="shared" si="62"/>
        <v>360000</v>
      </c>
      <c r="O282" s="30">
        <f t="shared" si="69"/>
        <v>360000</v>
      </c>
      <c r="P282" s="30">
        <f t="shared" si="64"/>
        <v>0</v>
      </c>
      <c r="Q282" s="151"/>
      <c r="R282" s="152"/>
    </row>
    <row r="283" spans="1:25" x14ac:dyDescent="0.25">
      <c r="A283" s="54" t="s">
        <v>629</v>
      </c>
      <c r="B283" s="61" t="s">
        <v>630</v>
      </c>
      <c r="C283" s="108" t="s">
        <v>573</v>
      </c>
      <c r="D283" s="108"/>
      <c r="E283" s="108"/>
      <c r="F283" s="114" t="s">
        <v>631</v>
      </c>
      <c r="G283" s="112">
        <v>50000</v>
      </c>
      <c r="H283" s="112"/>
      <c r="I283" s="112">
        <v>50000</v>
      </c>
      <c r="J283" s="22">
        <v>50000</v>
      </c>
      <c r="K283" s="22">
        <v>50000</v>
      </c>
      <c r="L283" s="22">
        <v>50000</v>
      </c>
      <c r="M283" s="22">
        <v>50000</v>
      </c>
      <c r="N283" s="22">
        <f t="shared" si="62"/>
        <v>200000</v>
      </c>
      <c r="O283" s="22">
        <v>200000</v>
      </c>
      <c r="P283" s="22">
        <f t="shared" si="64"/>
        <v>0</v>
      </c>
      <c r="Q283" s="109"/>
      <c r="R283" s="109"/>
    </row>
    <row r="284" spans="1:25" ht="30" x14ac:dyDescent="0.25">
      <c r="A284" s="54" t="s">
        <v>632</v>
      </c>
      <c r="B284" s="61" t="s">
        <v>633</v>
      </c>
      <c r="C284" s="108" t="s">
        <v>573</v>
      </c>
      <c r="D284" s="108"/>
      <c r="E284" s="108"/>
      <c r="F284" s="114" t="s">
        <v>634</v>
      </c>
      <c r="G284" s="112"/>
      <c r="H284" s="112"/>
      <c r="I284" s="112"/>
      <c r="J284" s="22">
        <v>0</v>
      </c>
      <c r="K284" s="22">
        <v>40000</v>
      </c>
      <c r="L284" s="22">
        <v>0</v>
      </c>
      <c r="M284" s="22">
        <v>0</v>
      </c>
      <c r="N284" s="22">
        <f t="shared" si="62"/>
        <v>40000</v>
      </c>
      <c r="O284" s="22">
        <v>40000</v>
      </c>
      <c r="P284" s="22">
        <f t="shared" si="64"/>
        <v>0</v>
      </c>
      <c r="Q284" s="109"/>
      <c r="R284" s="109"/>
    </row>
    <row r="285" spans="1:25" x14ac:dyDescent="0.25">
      <c r="A285" s="54" t="s">
        <v>635</v>
      </c>
      <c r="B285" s="5" t="s">
        <v>636</v>
      </c>
      <c r="C285" s="108" t="s">
        <v>637</v>
      </c>
      <c r="D285" s="108"/>
      <c r="E285" s="108"/>
      <c r="F285" s="114" t="s">
        <v>818</v>
      </c>
      <c r="G285" s="112"/>
      <c r="H285" s="112">
        <v>20000</v>
      </c>
      <c r="I285" s="112">
        <v>20000</v>
      </c>
      <c r="J285" s="22">
        <v>20000</v>
      </c>
      <c r="K285" s="22">
        <v>40000</v>
      </c>
      <c r="L285" s="22">
        <v>40000</v>
      </c>
      <c r="M285" s="22">
        <v>20000</v>
      </c>
      <c r="N285" s="22">
        <f t="shared" si="62"/>
        <v>120000</v>
      </c>
      <c r="O285" s="22">
        <v>120000</v>
      </c>
      <c r="P285" s="22">
        <f t="shared" si="64"/>
        <v>0</v>
      </c>
      <c r="Q285" s="109"/>
      <c r="R285" s="109"/>
    </row>
    <row r="286" spans="1:25" ht="30" x14ac:dyDescent="0.25">
      <c r="A286" s="148" t="s">
        <v>638</v>
      </c>
      <c r="B286" s="149" t="s">
        <v>893</v>
      </c>
      <c r="C286" s="150"/>
      <c r="D286" s="150"/>
      <c r="E286" s="150"/>
      <c r="F286" s="149"/>
      <c r="G286" s="149"/>
      <c r="H286" s="149"/>
      <c r="I286" s="149"/>
      <c r="J286" s="30">
        <f t="shared" ref="J286:O286" si="70">SUM(J287:J289)</f>
        <v>5000</v>
      </c>
      <c r="K286" s="30">
        <f t="shared" si="70"/>
        <v>69000</v>
      </c>
      <c r="L286" s="30">
        <f t="shared" si="70"/>
        <v>5000</v>
      </c>
      <c r="M286" s="30">
        <f t="shared" si="70"/>
        <v>5000</v>
      </c>
      <c r="N286" s="30">
        <f t="shared" si="62"/>
        <v>84000</v>
      </c>
      <c r="O286" s="30">
        <f t="shared" si="70"/>
        <v>84000</v>
      </c>
      <c r="P286" s="30">
        <f t="shared" si="64"/>
        <v>0</v>
      </c>
      <c r="Q286" s="151"/>
      <c r="R286" s="152"/>
    </row>
    <row r="287" spans="1:25" ht="45" x14ac:dyDescent="0.25">
      <c r="A287" s="54" t="s">
        <v>639</v>
      </c>
      <c r="B287" s="5" t="s">
        <v>780</v>
      </c>
      <c r="C287" s="108" t="s">
        <v>640</v>
      </c>
      <c r="D287" s="108"/>
      <c r="E287" s="108"/>
      <c r="F287" s="114" t="s">
        <v>819</v>
      </c>
      <c r="G287" s="112"/>
      <c r="H287" s="112"/>
      <c r="I287" s="112"/>
      <c r="J287" s="22">
        <v>0</v>
      </c>
      <c r="K287" s="22">
        <v>60000</v>
      </c>
      <c r="L287" s="22">
        <v>0</v>
      </c>
      <c r="M287" s="22">
        <v>0</v>
      </c>
      <c r="N287" s="22">
        <f t="shared" si="62"/>
        <v>60000</v>
      </c>
      <c r="O287" s="22">
        <v>60000</v>
      </c>
      <c r="P287" s="22">
        <f t="shared" si="64"/>
        <v>0</v>
      </c>
      <c r="Q287" s="109"/>
      <c r="R287" s="109"/>
    </row>
    <row r="288" spans="1:25" x14ac:dyDescent="0.25">
      <c r="A288" s="54" t="s">
        <v>641</v>
      </c>
      <c r="B288" s="61" t="s">
        <v>642</v>
      </c>
      <c r="C288" s="110" t="s">
        <v>591</v>
      </c>
      <c r="D288" s="110"/>
      <c r="E288" s="110"/>
      <c r="F288" s="62" t="s">
        <v>819</v>
      </c>
      <c r="G288" s="60"/>
      <c r="H288" s="60"/>
      <c r="I288" s="60"/>
      <c r="J288" s="22">
        <v>5000</v>
      </c>
      <c r="K288" s="22">
        <v>5000</v>
      </c>
      <c r="L288" s="22">
        <v>5000</v>
      </c>
      <c r="M288" s="22">
        <v>5000</v>
      </c>
      <c r="N288" s="22">
        <f t="shared" si="62"/>
        <v>20000</v>
      </c>
      <c r="O288" s="22">
        <v>20000</v>
      </c>
      <c r="P288" s="22">
        <f t="shared" si="64"/>
        <v>0</v>
      </c>
      <c r="Q288" s="109"/>
      <c r="R288" s="75"/>
    </row>
    <row r="289" spans="1:18" x14ac:dyDescent="0.25">
      <c r="A289" s="54" t="s">
        <v>643</v>
      </c>
      <c r="B289" s="61" t="s">
        <v>644</v>
      </c>
      <c r="C289" s="110" t="s">
        <v>645</v>
      </c>
      <c r="D289" s="110"/>
      <c r="E289" s="110"/>
      <c r="F289" s="111" t="s">
        <v>819</v>
      </c>
      <c r="G289" s="112"/>
      <c r="H289" s="112"/>
      <c r="I289" s="112"/>
      <c r="J289" s="22">
        <v>0</v>
      </c>
      <c r="K289" s="22">
        <v>4000</v>
      </c>
      <c r="L289" s="22">
        <v>0</v>
      </c>
      <c r="M289" s="22">
        <v>0</v>
      </c>
      <c r="N289" s="22">
        <f t="shared" si="62"/>
        <v>4000</v>
      </c>
      <c r="O289" s="22">
        <v>4000</v>
      </c>
      <c r="P289" s="22">
        <f t="shared" si="64"/>
        <v>0</v>
      </c>
      <c r="Q289" s="109"/>
      <c r="R289" s="109"/>
    </row>
    <row r="292" spans="1:18" ht="15.75" x14ac:dyDescent="0.25">
      <c r="B292" s="167"/>
      <c r="C292" s="161"/>
      <c r="D292" s="161"/>
      <c r="E292" s="161"/>
      <c r="F292" s="160"/>
      <c r="G292" s="160"/>
      <c r="H292" s="160"/>
      <c r="I292" s="160"/>
      <c r="J292" s="162"/>
      <c r="K292" s="162"/>
      <c r="L292" s="162"/>
      <c r="M292" s="162"/>
      <c r="N292" s="162"/>
      <c r="O292" s="162"/>
      <c r="P292" s="162"/>
      <c r="Q292" s="34"/>
      <c r="R292" s="6"/>
    </row>
    <row r="293" spans="1:18" ht="15.75" x14ac:dyDescent="0.25">
      <c r="B293" s="168" t="s">
        <v>11</v>
      </c>
      <c r="C293" s="164"/>
      <c r="D293" s="164"/>
      <c r="E293" s="164"/>
      <c r="F293" s="163"/>
      <c r="G293" s="163"/>
      <c r="H293" s="163"/>
      <c r="I293" s="163"/>
      <c r="J293" s="3">
        <f>SUM(J2)</f>
        <v>27219000</v>
      </c>
      <c r="K293" s="3">
        <f>SUM(K2)</f>
        <v>48291000</v>
      </c>
      <c r="L293" s="3">
        <f>SUM(L2)</f>
        <v>63045000</v>
      </c>
      <c r="M293" s="3">
        <f>SUM(M2)</f>
        <v>62955000</v>
      </c>
      <c r="N293" s="3">
        <f>SUM(J293:M293)</f>
        <v>201510000</v>
      </c>
      <c r="O293" s="3">
        <f>SUM(O2)</f>
        <v>8845000</v>
      </c>
      <c r="P293" s="3">
        <f>SUM(P2)</f>
        <v>192665000</v>
      </c>
      <c r="Q293" s="35"/>
      <c r="R293" s="7"/>
    </row>
    <row r="294" spans="1:18" ht="15.75" x14ac:dyDescent="0.25">
      <c r="B294" s="168" t="s">
        <v>271</v>
      </c>
      <c r="C294" s="164"/>
      <c r="D294" s="164"/>
      <c r="E294" s="164"/>
      <c r="F294" s="163"/>
      <c r="G294" s="163"/>
      <c r="H294" s="163"/>
      <c r="I294" s="163"/>
      <c r="J294" s="3">
        <f>SUM(J106)</f>
        <v>6455228.7800000003</v>
      </c>
      <c r="K294" s="3">
        <f>SUM(K106)</f>
        <v>8389787</v>
      </c>
      <c r="L294" s="3">
        <f>SUM(L106)</f>
        <v>7179000</v>
      </c>
      <c r="M294" s="3">
        <f>SUM(M106)</f>
        <v>6796400</v>
      </c>
      <c r="N294" s="3">
        <f t="shared" ref="N294:N296" si="71">SUM(J294:M294)</f>
        <v>28820415.780000001</v>
      </c>
      <c r="O294" s="3">
        <f>SUM(O106)</f>
        <v>13765602</v>
      </c>
      <c r="P294" s="3">
        <f>SUM(P106)</f>
        <v>15054813.780000001</v>
      </c>
      <c r="Q294" s="35"/>
      <c r="R294" s="7"/>
    </row>
    <row r="295" spans="1:18" ht="15.75" x14ac:dyDescent="0.25">
      <c r="B295" s="168" t="s">
        <v>501</v>
      </c>
      <c r="C295" s="164"/>
      <c r="D295" s="164"/>
      <c r="E295" s="164"/>
      <c r="F295" s="163"/>
      <c r="G295" s="163"/>
      <c r="H295" s="163"/>
      <c r="I295" s="163"/>
      <c r="J295" s="3">
        <f>SUM(J206)</f>
        <v>2990000</v>
      </c>
      <c r="K295" s="3">
        <f>SUM(K206)</f>
        <v>18104333.329999998</v>
      </c>
      <c r="L295" s="3">
        <f>SUM(L206)</f>
        <v>13254333.33</v>
      </c>
      <c r="M295" s="3">
        <f>SUM(M206)</f>
        <v>6374333.3300000001</v>
      </c>
      <c r="N295" s="3">
        <f t="shared" si="71"/>
        <v>40722999.989999995</v>
      </c>
      <c r="O295" s="3">
        <f>SUM(O206)</f>
        <v>6710000</v>
      </c>
      <c r="P295" s="3">
        <f>SUM(P206)</f>
        <v>34012999.989999995</v>
      </c>
      <c r="Q295" s="35"/>
      <c r="R295" s="7"/>
    </row>
    <row r="296" spans="1:18" ht="15.75" x14ac:dyDescent="0.25">
      <c r="B296" s="168" t="s">
        <v>558</v>
      </c>
      <c r="C296" s="164"/>
      <c r="D296" s="164"/>
      <c r="E296" s="164"/>
      <c r="F296" s="163"/>
      <c r="G296" s="163"/>
      <c r="H296" s="163"/>
      <c r="I296" s="163"/>
      <c r="J296" s="3">
        <f>SUM(J253)</f>
        <v>595000</v>
      </c>
      <c r="K296" s="3">
        <f>SUM(K253)</f>
        <v>624000</v>
      </c>
      <c r="L296" s="3">
        <f>SUM(L253)</f>
        <v>305000</v>
      </c>
      <c r="M296" s="3">
        <f>SUM(M253)</f>
        <v>85000</v>
      </c>
      <c r="N296" s="3">
        <f t="shared" si="71"/>
        <v>1609000</v>
      </c>
      <c r="O296" s="3">
        <f>SUM(O253)</f>
        <v>1259000</v>
      </c>
      <c r="P296" s="3">
        <f>SUM(P253)</f>
        <v>350000</v>
      </c>
      <c r="Q296" s="35"/>
      <c r="R296" s="7"/>
    </row>
    <row r="297" spans="1:18" ht="18.75" x14ac:dyDescent="0.3">
      <c r="B297" s="169" t="s">
        <v>646</v>
      </c>
      <c r="C297" s="165"/>
      <c r="D297" s="165"/>
      <c r="E297" s="165"/>
      <c r="F297" s="166"/>
      <c r="G297" s="166"/>
      <c r="H297" s="166"/>
      <c r="I297" s="166"/>
      <c r="J297" s="4">
        <f>SUM(J293:J296)</f>
        <v>37259228.780000001</v>
      </c>
      <c r="K297" s="4">
        <f t="shared" ref="K297:P297" si="72">SUM(K293:K296)</f>
        <v>75409120.329999998</v>
      </c>
      <c r="L297" s="4">
        <f t="shared" si="72"/>
        <v>83783333.329999998</v>
      </c>
      <c r="M297" s="4">
        <f t="shared" si="72"/>
        <v>76210733.329999998</v>
      </c>
      <c r="N297" s="4">
        <f t="shared" si="72"/>
        <v>272662415.76999998</v>
      </c>
      <c r="O297" s="4">
        <f t="shared" si="72"/>
        <v>30579602</v>
      </c>
      <c r="P297" s="4">
        <f t="shared" si="72"/>
        <v>242082813.76999998</v>
      </c>
      <c r="Q297" s="36"/>
      <c r="R297" s="8"/>
    </row>
  </sheetData>
  <pageMargins left="0.7" right="0.7" top="0.75" bottom="0.75" header="0.3" footer="0.3"/>
  <pageSetup orientation="portrait" horizontalDpi="4294967294" r:id="rId1"/>
  <ignoredErrors>
    <ignoredError sqref="N6" formulaRange="1"/>
    <ignoredError sqref="N293:N29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7"/>
  <sheetViews>
    <sheetView workbookViewId="0">
      <selection activeCell="S7" sqref="S7:S12"/>
    </sheetView>
  </sheetViews>
  <sheetFormatPr defaultRowHeight="15" x14ac:dyDescent="0.25"/>
  <cols>
    <col min="6" max="9" width="17.28515625" hidden="1" customWidth="1"/>
    <col min="10" max="10" width="17.28515625" customWidth="1"/>
    <col min="11" max="11" width="17.28515625" hidden="1" customWidth="1"/>
    <col min="12" max="12" width="17.28515625" customWidth="1"/>
    <col min="13" max="13" width="17.28515625" hidden="1" customWidth="1"/>
    <col min="14" max="15" width="17.28515625" customWidth="1"/>
    <col min="16" max="16" width="18.5703125" customWidth="1"/>
    <col min="18" max="18" width="28" customWidth="1"/>
    <col min="19" max="19" width="23.140625" customWidth="1"/>
  </cols>
  <sheetData>
    <row r="1" spans="1:19" x14ac:dyDescent="0.25">
      <c r="A1" t="s">
        <v>894</v>
      </c>
    </row>
    <row r="6" spans="1:19" ht="15.75" thickBot="1" x14ac:dyDescent="0.3"/>
    <row r="7" spans="1:19" ht="24" customHeight="1" thickBot="1" x14ac:dyDescent="0.3">
      <c r="E7" s="197"/>
      <c r="F7" s="199">
        <v>2018</v>
      </c>
      <c r="G7" s="199">
        <v>2019</v>
      </c>
      <c r="H7" s="199">
        <v>2020</v>
      </c>
      <c r="I7" s="199">
        <v>2021</v>
      </c>
      <c r="J7" s="199" t="s">
        <v>895</v>
      </c>
      <c r="K7" s="199" t="s">
        <v>898</v>
      </c>
      <c r="L7" s="199" t="s">
        <v>897</v>
      </c>
      <c r="M7" s="199" t="s">
        <v>898</v>
      </c>
      <c r="N7" s="199" t="s">
        <v>896</v>
      </c>
      <c r="O7" s="199" t="s">
        <v>898</v>
      </c>
      <c r="P7" s="201"/>
      <c r="R7" s="202">
        <v>152845000</v>
      </c>
      <c r="S7" s="204">
        <f>R7/274011405</f>
        <v>0.55780524901874062</v>
      </c>
    </row>
    <row r="8" spans="1:19" ht="24" customHeight="1" thickBot="1" x14ac:dyDescent="0.3">
      <c r="E8" s="197" t="s">
        <v>11</v>
      </c>
      <c r="F8" s="198">
        <v>27227000</v>
      </c>
      <c r="G8" s="198">
        <v>48291000</v>
      </c>
      <c r="H8" s="198">
        <v>63045000</v>
      </c>
      <c r="I8" s="198">
        <v>62955000</v>
      </c>
      <c r="J8" s="198">
        <v>201518000</v>
      </c>
      <c r="K8" s="200">
        <f>J8/J12</f>
        <v>0.73543654143649373</v>
      </c>
      <c r="L8" s="198">
        <v>8853000</v>
      </c>
      <c r="M8" s="200">
        <f>L8/J8</f>
        <v>4.3931559463670736E-2</v>
      </c>
      <c r="N8" s="198">
        <v>192665000</v>
      </c>
      <c r="O8" s="200">
        <f>N8/J8</f>
        <v>0.95606844053632922</v>
      </c>
      <c r="R8" s="203">
        <v>12901000</v>
      </c>
      <c r="S8" s="204">
        <f t="shared" ref="S8:S12" si="0">R8/274011405</f>
        <v>4.7081981861302455E-2</v>
      </c>
    </row>
    <row r="9" spans="1:19" ht="24" customHeight="1" thickBot="1" x14ac:dyDescent="0.3">
      <c r="E9" s="197" t="s">
        <v>271</v>
      </c>
      <c r="F9" s="198">
        <v>6721400</v>
      </c>
      <c r="G9" s="198">
        <v>8732205</v>
      </c>
      <c r="H9" s="198">
        <v>7436400</v>
      </c>
      <c r="I9" s="198">
        <v>7271400</v>
      </c>
      <c r="J9" s="198">
        <v>30161405</v>
      </c>
      <c r="K9" s="200">
        <f>J9/J12</f>
        <v>0.11007353873135585</v>
      </c>
      <c r="L9" s="198">
        <v>15413600</v>
      </c>
      <c r="M9" s="200">
        <f t="shared" ref="M9:M12" si="1">L9/J9</f>
        <v>0.51103720135053388</v>
      </c>
      <c r="N9" s="198">
        <v>14747805</v>
      </c>
      <c r="O9" s="200">
        <f t="shared" ref="O9:O12" si="2">N9/J9</f>
        <v>0.48896279864946612</v>
      </c>
      <c r="R9" s="203">
        <v>33834000</v>
      </c>
      <c r="S9" s="204">
        <f t="shared" si="0"/>
        <v>0.12347661222349486</v>
      </c>
    </row>
    <row r="10" spans="1:19" ht="24" customHeight="1" thickBot="1" x14ac:dyDescent="0.3">
      <c r="E10" s="197" t="s">
        <v>501</v>
      </c>
      <c r="F10" s="198">
        <v>2990000</v>
      </c>
      <c r="G10" s="198">
        <v>18104333.329999998</v>
      </c>
      <c r="H10" s="198">
        <v>13254333.33</v>
      </c>
      <c r="I10" s="198">
        <v>6374333.3300000001</v>
      </c>
      <c r="J10" s="198">
        <v>40722999.989999995</v>
      </c>
      <c r="K10" s="200">
        <f>J10/J12</f>
        <v>0.14861790147561987</v>
      </c>
      <c r="L10" s="198">
        <v>6710000</v>
      </c>
      <c r="M10" s="200">
        <f t="shared" si="1"/>
        <v>0.16477175064822627</v>
      </c>
      <c r="N10" s="198">
        <v>34012999.989999995</v>
      </c>
      <c r="O10" s="200">
        <f t="shared" si="2"/>
        <v>0.83522824935177375</v>
      </c>
      <c r="R10" s="203">
        <v>11871405</v>
      </c>
      <c r="S10" s="204">
        <f t="shared" si="0"/>
        <v>4.332449227797653E-2</v>
      </c>
    </row>
    <row r="11" spans="1:19" ht="24" customHeight="1" thickBot="1" x14ac:dyDescent="0.3">
      <c r="E11" s="197" t="s">
        <v>558</v>
      </c>
      <c r="F11" s="198">
        <v>595000</v>
      </c>
      <c r="G11" s="198">
        <v>624000</v>
      </c>
      <c r="H11" s="198">
        <v>305000</v>
      </c>
      <c r="I11" s="198">
        <v>85000</v>
      </c>
      <c r="J11" s="198">
        <v>1609000</v>
      </c>
      <c r="K11" s="200">
        <f>J11/J12</f>
        <v>5.8720183565305253E-3</v>
      </c>
      <c r="L11" s="198">
        <v>1259000</v>
      </c>
      <c r="M11" s="200">
        <f t="shared" si="1"/>
        <v>0.78247358607830952</v>
      </c>
      <c r="N11" s="198">
        <v>350000</v>
      </c>
      <c r="O11" s="200">
        <f t="shared" si="2"/>
        <v>0.2175264139216905</v>
      </c>
      <c r="R11" s="203">
        <v>18290000</v>
      </c>
      <c r="S11" s="204">
        <f t="shared" si="0"/>
        <v>6.6749046449362207E-2</v>
      </c>
    </row>
    <row r="12" spans="1:19" ht="24" customHeight="1" thickBot="1" x14ac:dyDescent="0.3">
      <c r="E12" s="197" t="s">
        <v>646</v>
      </c>
      <c r="F12" s="198">
        <v>37533400</v>
      </c>
      <c r="G12" s="198">
        <v>75751538.329999998</v>
      </c>
      <c r="H12" s="198">
        <v>84040733.329999998</v>
      </c>
      <c r="I12" s="198">
        <v>76685733.329999998</v>
      </c>
      <c r="J12" s="198">
        <v>274011404.99000001</v>
      </c>
      <c r="K12" s="200">
        <f>SUM(K8:K11)</f>
        <v>0.99999999999999989</v>
      </c>
      <c r="L12" s="198">
        <v>32235600</v>
      </c>
      <c r="M12" s="200">
        <f t="shared" si="1"/>
        <v>0.11764327839265096</v>
      </c>
      <c r="N12" s="198">
        <v>241775804.99000001</v>
      </c>
      <c r="O12" s="200">
        <f t="shared" si="2"/>
        <v>0.88235672160734901</v>
      </c>
      <c r="R12" s="203">
        <v>40723000</v>
      </c>
      <c r="S12" s="204">
        <f t="shared" si="0"/>
        <v>0.14861790150669094</v>
      </c>
    </row>
    <row r="15" spans="1:19" x14ac:dyDescent="0.25">
      <c r="I15" s="196"/>
    </row>
    <row r="17" spans="9:9" x14ac:dyDescent="0.25">
      <c r="I17" s="196">
        <v>236478004.99000001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 2018-2021 BPK</vt:lpstr>
      <vt:lpstr>Pom. Tab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windowz</dc:creator>
  <cp:lastModifiedBy>Aleksandar Ivanovic</cp:lastModifiedBy>
  <dcterms:created xsi:type="dcterms:W3CDTF">2018-10-22T20:28:26Z</dcterms:created>
  <dcterms:modified xsi:type="dcterms:W3CDTF">2018-11-20T14:12:04Z</dcterms:modified>
</cp:coreProperties>
</file>